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40" windowHeight="15600" tabRatio="778"/>
  </bookViews>
  <sheets>
    <sheet name="参加申込書" sheetId="1" r:id="rId1"/>
    <sheet name="エントリー変更" sheetId="2" r:id="rId2"/>
    <sheet name="ファール用紙" sheetId="6" state="hidden" r:id="rId3"/>
  </sheets>
  <definedNames>
    <definedName name="aa">#REF!</definedName>
    <definedName name="JKM_Bﾁｰﾑ用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2">ファール用紙!$A$1:$S$26</definedName>
    <definedName name="_xlnm.Print_Area" localSheetId="0">参加申込書!$B$1:$R$47</definedName>
    <definedName name="scoamini2009">#REF!</definedName>
    <definedName name="Z_9A062998_C87C_4B00_B38F_6F72BC85D248_.wvu.PrintArea" localSheetId="2" hidden="1">ファール用紙!$A$1:$S$26</definedName>
    <definedName name="Z_9A062998_C87C_4B00_B38F_6F72BC85D248_.wvu.PrintArea" localSheetId="0" hidden="1">参加申込書!$A$1:$Q$45</definedName>
    <definedName name="あらたて_Bﾁｰﾑ用">#REF!</definedName>
    <definedName name="スカイトップ_Bﾁｰﾑ用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45621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K37" i="1" l="1"/>
  <c r="Q11" i="1" l="1"/>
  <c r="W24" i="2" l="1"/>
  <c r="U36" i="2" l="1"/>
  <c r="V36" i="2"/>
  <c r="W36" i="2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D37" i="2" l="1"/>
  <c r="E37" i="2"/>
  <c r="F37" i="2"/>
  <c r="D34" i="2"/>
  <c r="E34" i="2"/>
  <c r="F34" i="2"/>
  <c r="D32" i="2"/>
  <c r="E32" i="2"/>
  <c r="F32" i="2"/>
  <c r="D30" i="2"/>
  <c r="E30" i="2"/>
  <c r="F30" i="2"/>
  <c r="E28" i="2"/>
  <c r="F28" i="2"/>
  <c r="D28" i="2"/>
  <c r="D26" i="2"/>
  <c r="E26" i="2"/>
  <c r="F26" i="2"/>
  <c r="E36" i="2"/>
  <c r="F36" i="2"/>
  <c r="D36" i="2"/>
  <c r="F35" i="2"/>
  <c r="D35" i="2"/>
  <c r="E35" i="2"/>
  <c r="F33" i="2"/>
  <c r="D33" i="2"/>
  <c r="E33" i="2"/>
  <c r="D31" i="2"/>
  <c r="E31" i="2"/>
  <c r="F31" i="2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O25" i="1"/>
  <c r="O23" i="1"/>
  <c r="O21" i="1"/>
  <c r="O19" i="1"/>
  <c r="E9" i="1" l="1"/>
  <c r="O26" i="1" l="1"/>
  <c r="O24" i="1"/>
  <c r="O22" i="1"/>
  <c r="O20" i="1"/>
  <c r="J13" i="2" l="1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B16" i="6" l="1"/>
  <c r="G31" i="2"/>
  <c r="D3" i="6"/>
  <c r="G32" i="2" l="1"/>
  <c r="B17" i="6"/>
  <c r="B18" i="6" l="1"/>
  <c r="G33" i="2"/>
  <c r="G34" i="2" l="1"/>
  <c r="B19" i="6"/>
  <c r="B20" i="6" l="1"/>
  <c r="G35" i="2"/>
  <c r="B21" i="6" l="1"/>
  <c r="G36" i="2"/>
  <c r="B22" i="6"/>
  <c r="G37" i="2"/>
</calcChain>
</file>

<file path=xl/comments1.xml><?xml version="1.0" encoding="utf-8"?>
<comments xmlns="http://schemas.openxmlformats.org/spreadsheetml/2006/main">
  <authors>
    <author>kobayashi</author>
    <author xml:space="preserve"> </author>
  </authors>
  <commentList>
    <comment ref="E9" authorId="0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sharedStrings.xml><?xml version="1.0" encoding="utf-8"?>
<sst xmlns="http://schemas.openxmlformats.org/spreadsheetml/2006/main" count="174" uniqueCount="134">
  <si>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</si>
  <si>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</si>
  <si>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</si>
  <si>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</si>
  <si>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</si>
  <si>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</si>
  <si>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</si>
  <si>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</si>
  <si>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</si>
  <si>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</si>
  <si>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</si>
  <si>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</si>
  <si>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</si>
  <si>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</si>
  <si>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</si>
  <si>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</si>
  <si>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</si>
  <si>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</si>
  <si>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</si>
  <si>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</si>
  <si>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</si>
  <si>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</si>
  <si>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</si>
  <si>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</si>
  <si>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</si>
  <si>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</si>
  <si>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</si>
  <si>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</si>
  <si>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</si>
  <si>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</si>
  <si>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</si>
  <si>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</si>
  <si>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</si>
  <si>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</si>
  <si>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</si>
  <si>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</si>
  <si>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</si>
  <si>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</si>
  <si>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</si>
  <si>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</si>
  <si>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</si>
  <si>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</si>
  <si>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</si>
  <si>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</si>
  <si>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</si>
  <si>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</si>
  <si>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</si>
  <si>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</si>
  <si>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</si>
  <si>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</si>
  <si>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</si>
  <si>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</si>
  <si>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</si>
  <si>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</si>
  <si>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</si>
  <si>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</si>
  <si>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</si>
  <si>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</si>
  <si>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</si>
  <si>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</si>
  <si>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</si>
  <si>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</si>
  <si>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</si>
  <si>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</si>
  <si>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</si>
  <si>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</si>
  <si>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</si>
  <si>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</si>
  <si>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</si>
  <si>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</si>
  <si>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</si>
  <si>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</si>
  <si>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</si>
  <si>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</si>
  <si>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</si>
  <si>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</si>
  <si>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</si>
  <si>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</si>
  <si>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</si>
  <si>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</si>
  <si>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</si>
  <si>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</si>
  <si>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</si>
  <si>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</si>
  <si>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</si>
  <si>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</si>
  <si>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</si>
  <si>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</si>
  <si>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</si>
  <si>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</si>
  <si>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</si>
  <si>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午後</t>
    <rPh sb="0" eb="2">
      <t>ゴゴ</t>
    </rPh>
    <phoneticPr fontId="1"/>
  </si>
  <si>
    <t>午前中</t>
    <rPh sb="0" eb="3">
      <t>ゴゼンチュウ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</si>
  <si>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</si>
  <si>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</si>
  <si>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</si>
  <si>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</si>
  <si>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</si>
  <si>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</si>
  <si>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</si>
  <si>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</si>
  <si>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</si>
  <si>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</si>
  <si>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</si>
  <si>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</si>
  <si>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</si>
  <si>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</si>
  <si>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</si>
  <si>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日本ﾊﾞｽｹｯﾄﾎﾞｰﾙ協会
競技者番号　　　　（ﾒﾝﾊﾞｰID）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</si>
  <si>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</si>
  <si>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Ver.2021</t>
    <phoneticPr fontId="1"/>
  </si>
  <si>
    <t>必着でお願いします</t>
    <phoneticPr fontId="1"/>
  </si>
  <si>
    <t>※曜日（日）は自動入力されます。手入力すると表示されなくなります。</t>
    <rPh sb="1" eb="3">
      <t>ヨウビ</t>
    </rPh>
    <rPh sb="4" eb="5">
      <t>ニチ</t>
    </rPh>
    <rPh sb="7" eb="9">
      <t>ジドウ</t>
    </rPh>
    <rPh sb="9" eb="11">
      <t>ニュウリョク</t>
    </rPh>
    <rPh sb="16" eb="17">
      <t>テ</t>
    </rPh>
    <rPh sb="17" eb="19">
      <t>ニュウリョク</t>
    </rPh>
    <rPh sb="22" eb="24">
      <t>ヒョウジ</t>
    </rPh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</si>
  <si>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</si>
  <si>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</si>
  <si>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</si>
  <si>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</si>
  <si>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</si>
  <si>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 xml:space="preserve">県中地区競技委員長　本田　一也宛　 </t>
    <phoneticPr fontId="1"/>
  </si>
  <si>
    <t>へ送付してください。 　</t>
    <phoneticPr fontId="1"/>
  </si>
  <si>
    <t>&gt;</t>
  </si>
  <si>
    <t xml:space="preserve"> &lt; </t>
  </si>
  <si>
    <t>※日付を2021/1/10のように入力すると「令和３年１月１０日」と表示されます。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ヒョウジ</t>
    </rPh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</si>
  <si>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</si>
  <si>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</si>
  <si>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</si>
  <si>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</si>
  <si>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</si>
  <si>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</si>
  <si>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</si>
  <si>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 xml:space="preserve">注意！学校行事等をご確認の上、忘れずにご記入下さい。申し込み締め切り後の要望は聞きかねます。
</t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phoneticPr fontId="1"/>
  </si>
  <si>
    <t>※参加申し込みは、上記の・JBAﾒﾝﾊﾞｰのID番号欄に有資格者の氏名と認定番号を記入してください。</t>
    <phoneticPr fontId="1"/>
  </si>
  <si>
    <t>　（他の書式でのエントリー変更は、受付けいたしませんのでご注意ください。）</t>
    <phoneticPr fontId="1"/>
  </si>
  <si>
    <t>令和3年度県南バスケットボール協会県中地区Ｕ12部会秋季リ－グ戦</t>
    <rPh sb="0" eb="1">
      <t>レイ</t>
    </rPh>
    <rPh sb="1" eb="2">
      <t>ワ</t>
    </rPh>
    <rPh sb="3" eb="5">
      <t>ネンド</t>
    </rPh>
    <rPh sb="5" eb="7">
      <t>ケンナン</t>
    </rPh>
    <rPh sb="15" eb="17">
      <t>キョウカイ</t>
    </rPh>
    <rPh sb="17" eb="18">
      <t>ケン</t>
    </rPh>
    <rPh sb="18" eb="19">
      <t>チュウ</t>
    </rPh>
    <rPh sb="19" eb="21">
      <t>チク</t>
    </rPh>
    <rPh sb="24" eb="26">
      <t>ブカイ</t>
    </rPh>
    <rPh sb="26" eb="28">
      <t>シュウキ</t>
    </rPh>
    <rPh sb="31" eb="32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</si>
</sst>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[$]ggge&quot;年&quot;m&quot;月&quot;d&quot;日&quot;;@"/>
    <numFmt numFmtId="179" formatCode="&quot;(&quot;aaa&quot;)&quot;"/>
  </numFmts>
  <fonts count="49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D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0" fillId="0" borderId="0"/>
    <xf numFmtId="0" fontId="5" fillId="0" borderId="0">
      <alignment vertical="center"/>
    </xf>
    <xf numFmtId="0" fontId="5" fillId="0" borderId="0"/>
    <xf numFmtId="0" fontId="29" fillId="0" borderId="0">
      <alignment vertical="center"/>
    </xf>
    <xf numFmtId="0" fontId="3" fillId="0" borderId="0"/>
    <xf numFmtId="0" fontId="37" fillId="0" borderId="0"/>
  </cellStyleXfs>
  <cellXfs count="438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6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5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1" fillId="0" borderId="0" xfId="0" applyNumberFormat="1" applyFont="1" applyBorder="1" applyAlignment="1" applyProtection="1">
      <alignment vertical="center" wrapTex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/>
    <xf numFmtId="0" fontId="15" fillId="0" borderId="0" xfId="0" applyFont="1" applyFill="1" applyAlignment="1"/>
    <xf numFmtId="0" fontId="15" fillId="4" borderId="20" xfId="0" applyFont="1" applyFill="1" applyBorder="1" applyAlignment="1" applyProtection="1">
      <alignment horizontal="center" vertical="center" shrinkToFit="1"/>
    </xf>
    <xf numFmtId="0" fontId="19" fillId="4" borderId="21" xfId="0" applyNumberFormat="1" applyFont="1" applyFill="1" applyBorder="1" applyAlignment="1" applyProtection="1">
      <alignment horizontal="center" vertical="center" shrinkToFit="1"/>
    </xf>
    <xf numFmtId="0" fontId="19" fillId="4" borderId="22" xfId="0" applyNumberFormat="1" applyFont="1" applyFill="1" applyBorder="1" applyAlignment="1" applyProtection="1">
      <alignment horizontal="center" vertical="center" shrinkToFit="1"/>
    </xf>
    <xf numFmtId="0" fontId="22" fillId="4" borderId="48" xfId="0" applyNumberFormat="1" applyFont="1" applyFill="1" applyBorder="1" applyAlignment="1" applyProtection="1">
      <alignment horizontal="center" vertical="center"/>
    </xf>
    <xf numFmtId="0" fontId="22" fillId="4" borderId="50" xfId="0" applyNumberFormat="1" applyFont="1" applyFill="1" applyBorder="1" applyAlignment="1" applyProtection="1">
      <alignment horizontal="center" vertical="center"/>
    </xf>
    <xf numFmtId="0" fontId="22" fillId="4" borderId="93" xfId="0" applyNumberFormat="1" applyFont="1" applyFill="1" applyBorder="1" applyAlignment="1" applyProtection="1">
      <alignment horizontal="center" vertical="center"/>
    </xf>
    <xf numFmtId="0" fontId="17" fillId="4" borderId="48" xfId="0" applyFont="1" applyFill="1" applyBorder="1" applyAlignment="1" applyProtection="1">
      <alignment horizontal="center" vertical="center"/>
    </xf>
    <xf numFmtId="0" fontId="15" fillId="0" borderId="0" xfId="0" applyFont="1" applyAlignment="1"/>
    <xf numFmtId="0" fontId="42" fillId="0" borderId="0" xfId="0" applyNumberFormat="1" applyFont="1" applyAlignment="1">
      <alignment horizontal="center" vertical="center"/>
    </xf>
    <xf numFmtId="0" fontId="42" fillId="0" borderId="0" xfId="0" applyNumberFormat="1" applyFont="1" applyFill="1" applyAlignment="1">
      <alignment horizontal="center" vertical="center"/>
    </xf>
    <xf numFmtId="0" fontId="39" fillId="0" borderId="0" xfId="0" applyFont="1" applyAlignment="1"/>
    <xf numFmtId="0" fontId="36" fillId="0" borderId="0" xfId="0" applyNumberFormat="1" applyFont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09" xfId="0" applyFont="1" applyBorder="1" applyAlignment="1">
      <alignment horizontal="center"/>
    </xf>
    <xf numFmtId="0" fontId="21" fillId="0" borderId="11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45" fillId="0" borderId="111" xfId="0" applyFont="1" applyBorder="1" applyAlignment="1" applyProtection="1">
      <alignment horizontal="center" vertical="center"/>
      <protection locked="0"/>
    </xf>
    <xf numFmtId="0" fontId="45" fillId="0" borderId="112" xfId="0" applyFont="1" applyBorder="1" applyAlignment="1" applyProtection="1">
      <alignment horizontal="center" vertical="center"/>
      <protection locked="0"/>
    </xf>
    <xf numFmtId="0" fontId="45" fillId="0" borderId="113" xfId="0" applyFont="1" applyBorder="1" applyAlignment="1" applyProtection="1">
      <alignment horizontal="center" vertical="center"/>
      <protection locked="0"/>
    </xf>
    <xf numFmtId="0" fontId="45" fillId="0" borderId="39" xfId="0" applyFont="1" applyBorder="1" applyAlignment="1" applyProtection="1">
      <alignment horizontal="center" vertical="center"/>
      <protection locked="0"/>
    </xf>
    <xf numFmtId="0" fontId="20" fillId="0" borderId="115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4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3" fillId="0" borderId="19" xfId="0" quotePrefix="1" applyFont="1" applyFill="1" applyBorder="1" applyAlignment="1">
      <alignment horizontal="center" vertical="center" shrinkToFit="1"/>
    </xf>
    <xf numFmtId="0" fontId="43" fillId="0" borderId="103" xfId="0" applyFont="1" applyBorder="1" applyAlignment="1">
      <alignment horizontal="center" vertical="center" shrinkToFit="1"/>
    </xf>
    <xf numFmtId="0" fontId="43" fillId="0" borderId="27" xfId="0" applyNumberFormat="1" applyFont="1" applyBorder="1" applyAlignment="1">
      <alignment horizontal="center" vertical="center" shrinkToFit="1"/>
    </xf>
    <xf numFmtId="0" fontId="43" fillId="0" borderId="0" xfId="0" applyNumberFormat="1" applyFont="1" applyBorder="1" applyAlignment="1">
      <alignment horizontal="center" vertical="center" shrinkToFit="1"/>
    </xf>
    <xf numFmtId="0" fontId="43" fillId="0" borderId="94" xfId="0" applyNumberFormat="1" applyFont="1" applyBorder="1" applyAlignment="1">
      <alignment horizontal="center" vertical="center" shrinkToFit="1"/>
    </xf>
    <xf numFmtId="0" fontId="43" fillId="0" borderId="29" xfId="0" applyFont="1" applyFill="1" applyBorder="1" applyAlignment="1">
      <alignment horizontal="center" vertical="center" shrinkToFit="1"/>
    </xf>
    <xf numFmtId="0" fontId="44" fillId="0" borderId="27" xfId="0" applyNumberFormat="1" applyFont="1" applyBorder="1" applyAlignment="1" applyProtection="1">
      <alignment horizontal="center" vertical="center" shrinkToFit="1"/>
      <protection locked="0"/>
    </xf>
    <xf numFmtId="0" fontId="44" fillId="0" borderId="41" xfId="0" applyFont="1" applyBorder="1" applyAlignment="1" applyProtection="1">
      <alignment horizontal="center" vertical="center" shrinkToFit="1"/>
      <protection locked="0"/>
    </xf>
    <xf numFmtId="0" fontId="21" fillId="0" borderId="104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 shrinkToFit="1"/>
    </xf>
    <xf numFmtId="0" fontId="43" fillId="0" borderId="2" xfId="0" applyNumberFormat="1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shrinkToFit="1"/>
    </xf>
    <xf numFmtId="0" fontId="43" fillId="0" borderId="4" xfId="0" applyNumberFormat="1" applyFont="1" applyBorder="1" applyAlignment="1">
      <alignment horizontal="center" vertical="center" shrinkToFit="1"/>
    </xf>
    <xf numFmtId="0" fontId="43" fillId="0" borderId="104" xfId="0" applyNumberFormat="1" applyFont="1" applyBorder="1" applyAlignment="1">
      <alignment horizontal="center" vertical="center" shrinkToFit="1"/>
    </xf>
    <xf numFmtId="0" fontId="44" fillId="0" borderId="2" xfId="0" applyFont="1" applyBorder="1" applyAlignment="1" applyProtection="1">
      <alignment horizontal="center" vertical="center" shrinkToFit="1"/>
      <protection locked="0"/>
    </xf>
    <xf numFmtId="0" fontId="44" fillId="0" borderId="35" xfId="0" applyFont="1" applyBorder="1" applyAlignment="1" applyProtection="1">
      <alignment horizontal="center" vertical="center" shrinkToFit="1"/>
      <protection locked="0"/>
    </xf>
    <xf numFmtId="0" fontId="21" fillId="0" borderId="105" xfId="0" applyNumberFormat="1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43" fillId="0" borderId="108" xfId="0" applyFont="1" applyBorder="1" applyAlignment="1">
      <alignment horizontal="center" vertical="center" shrinkToFit="1"/>
    </xf>
    <xf numFmtId="0" fontId="43" fillId="0" borderId="107" xfId="0" applyFont="1" applyBorder="1" applyAlignment="1">
      <alignment horizontal="center" vertical="center" shrinkToFit="1"/>
    </xf>
    <xf numFmtId="0" fontId="43" fillId="0" borderId="95" xfId="0" applyNumberFormat="1" applyFont="1" applyBorder="1" applyAlignment="1">
      <alignment horizontal="center" vertical="center" shrinkToFit="1"/>
    </xf>
    <xf numFmtId="0" fontId="43" fillId="0" borderId="105" xfId="0" applyNumberFormat="1" applyFont="1" applyBorder="1" applyAlignment="1">
      <alignment horizontal="center" vertical="center" shrinkToFit="1"/>
    </xf>
    <xf numFmtId="0" fontId="44" fillId="0" borderId="107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17" xfId="0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3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0" xfId="0" applyFont="1"/>
    <xf numFmtId="0" fontId="15" fillId="0" borderId="119" xfId="0" applyFont="1" applyFill="1" applyBorder="1" applyAlignment="1" applyProtection="1">
      <alignment horizontal="left" vertical="center" wrapText="1"/>
    </xf>
    <xf numFmtId="0" fontId="15" fillId="0" borderId="40" xfId="0" applyFont="1" applyFill="1" applyBorder="1" applyAlignment="1" applyProtection="1">
      <alignment horizontal="left" vertical="center"/>
    </xf>
    <xf numFmtId="0" fontId="15" fillId="0" borderId="120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5" fillId="0" borderId="0" xfId="0" applyNumberFormat="1" applyFont="1" applyFill="1" applyBorder="1" applyAlignment="1" applyProtection="1">
      <alignment vertical="center" wrapText="1"/>
      <protection locked="0"/>
    </xf>
    <xf numFmtId="179" fontId="38" fillId="0" borderId="40" xfId="0" applyNumberFormat="1" applyFont="1" applyFill="1" applyBorder="1" applyAlignment="1">
      <alignment horizontal="center" vertical="center" wrapText="1"/>
    </xf>
    <xf numFmtId="0" fontId="15" fillId="0" borderId="4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12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24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49" fontId="20" fillId="0" borderId="24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/>
    <xf numFmtId="0" fontId="20" fillId="0" borderId="26" xfId="0" applyFont="1" applyFill="1" applyBorder="1" applyAlignment="1" applyProtection="1"/>
    <xf numFmtId="0" fontId="17" fillId="0" borderId="40" xfId="0" applyFont="1" applyFill="1" applyBorder="1" applyAlignment="1">
      <alignment vertical="center" wrapText="1"/>
    </xf>
    <xf numFmtId="0" fontId="15" fillId="0" borderId="123" xfId="0" applyFont="1" applyFill="1" applyBorder="1" applyAlignment="1" applyProtection="1">
      <alignment horizontal="left" vertical="center"/>
    </xf>
    <xf numFmtId="0" fontId="15" fillId="0" borderId="124" xfId="0" applyFont="1" applyFill="1" applyBorder="1" applyAlignment="1" applyProtection="1">
      <alignment vertical="center" wrapText="1"/>
    </xf>
    <xf numFmtId="0" fontId="15" fillId="0" borderId="123" xfId="0" applyFont="1" applyFill="1" applyBorder="1" applyAlignment="1" applyProtection="1">
      <alignment vertical="center"/>
    </xf>
    <xf numFmtId="0" fontId="15" fillId="0" borderId="125" xfId="0" applyFont="1" applyFill="1" applyBorder="1" applyAlignment="1" applyProtection="1">
      <alignment vertical="center" wrapText="1"/>
    </xf>
    <xf numFmtId="0" fontId="15" fillId="0" borderId="126" xfId="0" applyFont="1" applyFill="1" applyBorder="1" applyAlignment="1" applyProtection="1">
      <alignment vertical="center" wrapText="1"/>
    </xf>
    <xf numFmtId="0" fontId="15" fillId="0" borderId="127" xfId="0" applyFont="1" applyFill="1" applyBorder="1" applyAlignment="1" applyProtection="1">
      <alignment vertical="center" wrapText="1"/>
    </xf>
    <xf numFmtId="0" fontId="20" fillId="0" borderId="49" xfId="0" applyFont="1" applyFill="1" applyBorder="1" applyAlignment="1" applyProtection="1">
      <alignment horizontal="center" vertical="center" shrinkToFit="1"/>
      <protection locked="0"/>
    </xf>
    <xf numFmtId="178" fontId="38" fillId="0" borderId="40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48" fillId="0" borderId="0" xfId="1" quotePrefix="1" applyFont="1" applyFill="1" applyBorder="1" applyAlignment="1" applyProtection="1">
      <alignment horizontal="center" vertical="center" shrinkToFit="1"/>
    </xf>
    <xf numFmtId="0" fontId="15" fillId="0" borderId="12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24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49" fontId="15" fillId="5" borderId="19" xfId="0" applyNumberFormat="1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36" fillId="4" borderId="95" xfId="0" applyFont="1" applyFill="1" applyBorder="1" applyAlignment="1" applyProtection="1">
      <alignment horizontal="center" vertical="center" shrinkToFit="1"/>
    </xf>
    <xf numFmtId="0" fontId="36" fillId="4" borderId="100" xfId="0" applyFont="1" applyFill="1" applyBorder="1" applyAlignment="1" applyProtection="1">
      <alignment horizontal="center" vertical="center" shrinkToFit="1"/>
    </xf>
    <xf numFmtId="0" fontId="20" fillId="0" borderId="97" xfId="0" applyFont="1" applyBorder="1" applyAlignment="1" applyProtection="1">
      <alignment horizontal="center" vertical="center" shrinkToFit="1"/>
      <protection locked="0"/>
    </xf>
    <xf numFmtId="0" fontId="20" fillId="0" borderId="98" xfId="0" applyFont="1" applyBorder="1" applyAlignment="1" applyProtection="1">
      <alignment horizontal="center" vertical="center" shrinkToFit="1"/>
      <protection locked="0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5" xfId="0" applyNumberFormat="1" applyFont="1" applyBorder="1" applyAlignment="1" applyProtection="1">
      <alignment horizontal="center" vertical="center" shrinkToFit="1"/>
    </xf>
    <xf numFmtId="0" fontId="17" fillId="4" borderId="48" xfId="0" applyFont="1" applyFill="1" applyBorder="1" applyAlignment="1" applyProtection="1">
      <alignment horizontal="center" vertical="center" shrinkToFit="1"/>
    </xf>
    <xf numFmtId="0" fontId="17" fillId="4" borderId="49" xfId="0" applyFont="1" applyFill="1" applyBorder="1" applyAlignment="1" applyProtection="1">
      <alignment horizontal="center" vertical="center" shrinkToFi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35" xfId="0" applyFont="1" applyFill="1" applyBorder="1" applyAlignment="1" applyProtection="1">
      <alignment horizontal="center" vertical="center" wrapText="1"/>
    </xf>
    <xf numFmtId="0" fontId="22" fillId="4" borderId="29" xfId="0" applyNumberFormat="1" applyFont="1" applyFill="1" applyBorder="1" applyAlignment="1" applyProtection="1">
      <alignment horizontal="center" vertical="center" shrinkToFit="1"/>
    </xf>
    <xf numFmtId="0" fontId="22" fillId="4" borderId="35" xfId="0" applyNumberFormat="1" applyFont="1" applyFill="1" applyBorder="1" applyAlignment="1" applyProtection="1">
      <alignment horizontal="center" vertical="center" shrinkToFit="1"/>
    </xf>
    <xf numFmtId="0" fontId="22" fillId="4" borderId="50" xfId="0" applyNumberFormat="1" applyFont="1" applyFill="1" applyBorder="1" applyAlignment="1" applyProtection="1">
      <alignment horizontal="center" vertical="center" shrinkToFit="1"/>
    </xf>
    <xf numFmtId="0" fontId="22" fillId="4" borderId="41" xfId="0" applyNumberFormat="1" applyFont="1" applyFill="1" applyBorder="1" applyAlignment="1" applyProtection="1">
      <alignment horizontal="center" vertical="center" shrinkToFit="1"/>
    </xf>
    <xf numFmtId="0" fontId="20" fillId="4" borderId="91" xfId="0" applyFont="1" applyFill="1" applyBorder="1" applyAlignment="1" applyProtection="1">
      <alignment horizontal="center" vertical="center" shrinkToFit="1"/>
    </xf>
    <xf numFmtId="0" fontId="20" fillId="4" borderId="92" xfId="0" applyFont="1" applyFill="1" applyBorder="1" applyAlignment="1" applyProtection="1">
      <alignment horizontal="center" vertical="center" shrinkToFit="1"/>
    </xf>
    <xf numFmtId="0" fontId="20" fillId="4" borderId="99" xfId="0" applyFont="1" applyFill="1" applyBorder="1" applyAlignment="1" applyProtection="1">
      <alignment horizontal="center" vertical="center" shrinkToFit="1"/>
    </xf>
    <xf numFmtId="0" fontId="20" fillId="4" borderId="29" xfId="0" applyFont="1" applyFill="1" applyBorder="1" applyAlignment="1" applyProtection="1">
      <alignment horizontal="center" vertical="center"/>
    </xf>
    <xf numFmtId="0" fontId="20" fillId="4" borderId="28" xfId="0" applyFont="1" applyFill="1" applyBorder="1" applyAlignment="1" applyProtection="1">
      <alignment horizontal="center" vertical="center"/>
    </xf>
    <xf numFmtId="0" fontId="20" fillId="4" borderId="35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21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left" vertical="center"/>
    </xf>
    <xf numFmtId="0" fontId="15" fillId="0" borderId="122" xfId="0" applyFont="1" applyFill="1" applyBorder="1" applyAlignment="1" applyProtection="1">
      <alignment horizontal="left" vertical="center"/>
    </xf>
    <xf numFmtId="49" fontId="15" fillId="5" borderId="21" xfId="0" applyNumberFormat="1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 applyProtection="1">
      <alignment horizontal="center" vertical="center" shrinkToFit="1"/>
    </xf>
    <xf numFmtId="0" fontId="20" fillId="4" borderId="41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top" wrapText="1"/>
    </xf>
    <xf numFmtId="0" fontId="32" fillId="0" borderId="20" xfId="0" applyFont="1" applyFill="1" applyBorder="1" applyAlignment="1" applyProtection="1">
      <alignment horizontal="center" vertical="center" shrinkToFit="1"/>
    </xf>
    <xf numFmtId="0" fontId="32" fillId="0" borderId="90" xfId="0" applyFont="1" applyFill="1" applyBorder="1" applyAlignment="1" applyProtection="1">
      <alignment horizontal="center" vertical="center" shrinkToFit="1"/>
    </xf>
    <xf numFmtId="49" fontId="25" fillId="0" borderId="53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5" fillId="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5" fillId="0" borderId="56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0" borderId="87" xfId="0" applyNumberFormat="1" applyFont="1" applyFill="1" applyBorder="1" applyAlignment="1" applyProtection="1">
      <alignment vertical="center" wrapText="1"/>
      <protection locked="0"/>
    </xf>
    <xf numFmtId="49" fontId="20" fillId="0" borderId="88" xfId="0" applyNumberFormat="1" applyFont="1" applyFill="1" applyBorder="1" applyAlignment="1" applyProtection="1">
      <alignment vertical="center" wrapText="1"/>
      <protection locked="0"/>
    </xf>
    <xf numFmtId="49" fontId="20" fillId="0" borderId="89" xfId="0" applyNumberFormat="1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5" xfId="0" applyFont="1" applyBorder="1" applyAlignment="1" applyProtection="1">
      <alignment horizontal="left" vertical="center" inden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91" xfId="0" applyFont="1" applyBorder="1" applyAlignment="1" applyProtection="1">
      <alignment horizontal="center" vertical="center" shrinkToFit="1"/>
      <protection locked="0"/>
    </xf>
    <xf numFmtId="0" fontId="20" fillId="0" borderId="92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49" fontId="25" fillId="0" borderId="65" xfId="0" applyNumberFormat="1" applyFont="1" applyFill="1" applyBorder="1" applyAlignment="1" applyProtection="1">
      <alignment vertical="top" wrapText="1"/>
      <protection locked="0"/>
    </xf>
    <xf numFmtId="49" fontId="25" fillId="0" borderId="66" xfId="0" applyNumberFormat="1" applyFont="1" applyFill="1" applyBorder="1" applyAlignment="1" applyProtection="1">
      <alignment vertical="top"/>
      <protection locked="0"/>
    </xf>
    <xf numFmtId="49" fontId="25" fillId="0" borderId="67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8" xfId="0" applyFont="1" applyBorder="1" applyAlignment="1" applyProtection="1">
      <alignment horizontal="left" vertical="center" indent="1"/>
      <protection locked="0"/>
    </xf>
    <xf numFmtId="0" fontId="15" fillId="0" borderId="42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2" xfId="0" applyNumberFormat="1" applyFont="1" applyBorder="1" applyAlignment="1" applyProtection="1">
      <alignment horizontal="center" vertical="center" shrinkToFit="1"/>
    </xf>
    <xf numFmtId="49" fontId="25" fillId="0" borderId="53" xfId="0" applyNumberFormat="1" applyFont="1" applyFill="1" applyBorder="1" applyAlignment="1" applyProtection="1">
      <alignment horizontal="center" vertical="center" wrapText="1" justifyLastLine="1"/>
      <protection locked="0"/>
    </xf>
    <xf numFmtId="49" fontId="25" fillId="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5" fillId="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17" fillId="4" borderId="43" xfId="0" applyFont="1" applyFill="1" applyBorder="1" applyAlignment="1" applyProtection="1">
      <alignment horizontal="center" vertical="center" shrinkToFit="1"/>
    </xf>
    <xf numFmtId="0" fontId="17" fillId="4" borderId="35" xfId="0" applyFont="1" applyFill="1" applyBorder="1" applyAlignment="1" applyProtection="1">
      <alignment horizontal="center" vertical="center" shrinkToFit="1"/>
    </xf>
    <xf numFmtId="0" fontId="17" fillId="4" borderId="44" xfId="0" applyFont="1" applyFill="1" applyBorder="1" applyAlignment="1" applyProtection="1">
      <alignment horizontal="center" vertical="center" shrinkToFit="1"/>
    </xf>
    <xf numFmtId="0" fontId="17" fillId="4" borderId="45" xfId="0" applyFont="1" applyFill="1" applyBorder="1" applyAlignment="1" applyProtection="1">
      <alignment horizontal="center" vertical="center" shrinkToFit="1"/>
    </xf>
    <xf numFmtId="49" fontId="43" fillId="0" borderId="0" xfId="0" applyNumberFormat="1" applyFont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21" fillId="4" borderId="29" xfId="0" applyNumberFormat="1" applyFont="1" applyFill="1" applyBorder="1" applyAlignment="1" applyProtection="1">
      <alignment horizontal="center" vertical="center" shrinkToFit="1"/>
    </xf>
    <xf numFmtId="0" fontId="21" fillId="4" borderId="28" xfId="0" applyNumberFormat="1" applyFont="1" applyFill="1" applyBorder="1" applyAlignment="1" applyProtection="1">
      <alignment horizontal="center" vertical="center" shrinkToFit="1"/>
    </xf>
    <xf numFmtId="0" fontId="23" fillId="4" borderId="96" xfId="0" applyNumberFormat="1" applyFont="1" applyFill="1" applyBorder="1" applyAlignment="1" applyProtection="1">
      <alignment horizontal="center" vertical="center" shrinkToFit="1"/>
    </xf>
    <xf numFmtId="0" fontId="23" fillId="4" borderId="63" xfId="0" applyNumberFormat="1" applyFont="1" applyFill="1" applyBorder="1" applyAlignment="1" applyProtection="1">
      <alignment horizontal="center" vertical="center" shrinkToFit="1"/>
    </xf>
    <xf numFmtId="0" fontId="22" fillId="4" borderId="62" xfId="0" applyNumberFormat="1" applyFont="1" applyFill="1" applyBorder="1" applyAlignment="1" applyProtection="1">
      <alignment horizontal="distributed" vertical="center" justifyLastLine="1" shrinkToFit="1"/>
    </xf>
    <xf numFmtId="0" fontId="22" fillId="4" borderId="64" xfId="0" applyNumberFormat="1" applyFont="1" applyFill="1" applyBorder="1" applyAlignment="1" applyProtection="1">
      <alignment horizontal="distributed" vertical="center" justifyLastLine="1" shrinkToFit="1"/>
    </xf>
    <xf numFmtId="0" fontId="20" fillId="4" borderId="29" xfId="0" applyFont="1" applyFill="1" applyBorder="1" applyAlignment="1" applyProtection="1">
      <alignment horizontal="center" vertical="center" shrinkToFit="1"/>
    </xf>
    <xf numFmtId="0" fontId="20" fillId="4" borderId="35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1" fillId="4" borderId="94" xfId="0" applyNumberFormat="1" applyFont="1" applyFill="1" applyBorder="1" applyAlignment="1" applyProtection="1">
      <alignment horizontal="center" vertical="center" shrinkToFit="1"/>
    </xf>
    <xf numFmtId="0" fontId="21" fillId="4" borderId="70" xfId="0" applyNumberFormat="1" applyFont="1" applyFill="1" applyBorder="1" applyAlignment="1" applyProtection="1">
      <alignment horizontal="center" vertical="center" shrinkToFit="1"/>
    </xf>
    <xf numFmtId="0" fontId="22" fillId="4" borderId="28" xfId="0" applyNumberFormat="1" applyFont="1" applyFill="1" applyBorder="1" applyAlignment="1" applyProtection="1">
      <alignment horizontal="center" vertical="center" shrinkToFit="1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20" fillId="0" borderId="84" xfId="0" applyFont="1" applyBorder="1" applyAlignment="1" applyProtection="1">
      <alignment horizontal="center" vertical="center" shrinkToFit="1"/>
      <protection locked="0"/>
    </xf>
    <xf numFmtId="0" fontId="21" fillId="4" borderId="48" xfId="0" applyNumberFormat="1" applyFont="1" applyFill="1" applyBorder="1" applyAlignment="1" applyProtection="1">
      <alignment horizontal="center" vertical="center" wrapText="1" shrinkToFit="1"/>
    </xf>
    <xf numFmtId="0" fontId="21" fillId="4" borderId="49" xfId="0" applyNumberFormat="1" applyFont="1" applyFill="1" applyBorder="1" applyAlignment="1" applyProtection="1">
      <alignment horizontal="center" vertical="center" wrapText="1" shrinkToFit="1"/>
    </xf>
    <xf numFmtId="0" fontId="22" fillId="0" borderId="50" xfId="0" applyFont="1" applyBorder="1" applyAlignment="1" applyProtection="1">
      <alignment horizontal="left" vertical="center" indent="2" shrinkToFit="1"/>
      <protection locked="0"/>
    </xf>
    <xf numFmtId="0" fontId="22" fillId="0" borderId="40" xfId="0" applyFont="1" applyBorder="1" applyAlignment="1" applyProtection="1">
      <alignment horizontal="left" vertical="center" indent="2" shrinkToFit="1"/>
      <protection locked="0"/>
    </xf>
    <xf numFmtId="0" fontId="22" fillId="0" borderId="95" xfId="0" applyFont="1" applyBorder="1" applyAlignment="1" applyProtection="1">
      <alignment horizontal="left" vertical="center" indent="2" shrinkToFit="1"/>
      <protection locked="0"/>
    </xf>
    <xf numFmtId="0" fontId="22" fillId="0" borderId="100" xfId="0" applyFont="1" applyBorder="1" applyAlignment="1" applyProtection="1">
      <alignment horizontal="left" vertical="center" indent="2" shrinkToFit="1"/>
      <protection locked="0"/>
    </xf>
    <xf numFmtId="0" fontId="22" fillId="4" borderId="101" xfId="0" applyNumberFormat="1" applyFont="1" applyFill="1" applyBorder="1" applyAlignment="1" applyProtection="1">
      <alignment horizontal="center" vertical="center" shrinkToFit="1"/>
    </xf>
    <xf numFmtId="0" fontId="22" fillId="4" borderId="102" xfId="0" applyNumberFormat="1" applyFont="1" applyFill="1" applyBorder="1" applyAlignment="1" applyProtection="1">
      <alignment horizontal="center" vertical="center" shrinkToFit="1"/>
    </xf>
    <xf numFmtId="0" fontId="14" fillId="0" borderId="29" xfId="1" applyBorder="1" applyAlignment="1" applyProtection="1">
      <alignment horizontal="center" vertical="center" shrinkToFit="1"/>
      <protection locked="0"/>
    </xf>
    <xf numFmtId="0" fontId="47" fillId="0" borderId="28" xfId="1" applyFont="1" applyBorder="1" applyAlignment="1" applyProtection="1">
      <alignment horizontal="center" vertical="center" shrinkToFit="1"/>
      <protection locked="0"/>
    </xf>
    <xf numFmtId="0" fontId="47" fillId="0" borderId="35" xfId="1" applyFont="1" applyBorder="1" applyAlignment="1" applyProtection="1">
      <alignment horizontal="center" vertical="center" shrinkToFit="1"/>
      <protection locked="0"/>
    </xf>
    <xf numFmtId="0" fontId="15" fillId="0" borderId="123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24" xfId="0" applyFont="1" applyFill="1" applyBorder="1" applyAlignment="1" applyProtection="1">
      <alignment horizontal="left" vertical="center"/>
    </xf>
    <xf numFmtId="49" fontId="25" fillId="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36" fillId="4" borderId="51" xfId="0" applyFont="1" applyFill="1" applyBorder="1" applyAlignment="1">
      <alignment horizontal="center" vertical="center" wrapText="1"/>
    </xf>
    <xf numFmtId="0" fontId="39" fillId="4" borderId="52" xfId="0" applyFont="1" applyFill="1" applyBorder="1" applyAlignment="1">
      <alignment horizontal="center" vertical="center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7" fillId="4" borderId="36" xfId="0" applyFont="1" applyFill="1" applyBorder="1" applyAlignment="1" applyProtection="1">
      <alignment horizontal="center" vertical="center" shrinkToFit="1"/>
    </xf>
    <xf numFmtId="0" fontId="17" fillId="4" borderId="37" xfId="0" applyFont="1" applyFill="1" applyBorder="1" applyAlignment="1" applyProtection="1">
      <alignment horizontal="center" vertical="center" shrinkToFit="1"/>
    </xf>
    <xf numFmtId="0" fontId="17" fillId="4" borderId="38" xfId="0" applyFont="1" applyFill="1" applyBorder="1" applyAlignment="1" applyProtection="1">
      <alignment horizontal="center" vertical="center" shrinkToFit="1"/>
    </xf>
    <xf numFmtId="0" fontId="17" fillId="4" borderId="50" xfId="0" applyFont="1" applyFill="1" applyBorder="1" applyAlignment="1" applyProtection="1">
      <alignment horizontal="center" vertical="center" shrinkToFit="1"/>
    </xf>
    <xf numFmtId="0" fontId="17" fillId="4" borderId="40" xfId="0" applyFont="1" applyFill="1" applyBorder="1" applyAlignment="1" applyProtection="1">
      <alignment horizontal="center" vertical="center" shrinkToFit="1"/>
    </xf>
    <xf numFmtId="0" fontId="17" fillId="4" borderId="41" xfId="0" applyFont="1" applyFill="1" applyBorder="1" applyAlignment="1" applyProtection="1">
      <alignment horizontal="center" vertical="center" shrinkToFit="1"/>
    </xf>
    <xf numFmtId="0" fontId="17" fillId="4" borderId="29" xfId="0" applyFont="1" applyFill="1" applyBorder="1" applyAlignment="1" applyProtection="1">
      <alignment horizontal="center" vertical="center" shrinkToFit="1"/>
    </xf>
    <xf numFmtId="0" fontId="16" fillId="4" borderId="53" xfId="0" applyFont="1" applyFill="1" applyBorder="1" applyAlignment="1" applyProtection="1">
      <alignment horizontal="center" vertical="center" shrinkToFit="1"/>
    </xf>
    <xf numFmtId="0" fontId="16" fillId="4" borderId="56" xfId="0" applyFont="1" applyFill="1" applyBorder="1" applyAlignment="1" applyProtection="1">
      <alignment horizontal="center" vertical="center" shrinkToFit="1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7" fillId="4" borderId="48" xfId="0" applyFont="1" applyFill="1" applyBorder="1" applyAlignment="1" applyProtection="1">
      <alignment horizontal="center" vertical="center" wrapText="1" shrinkToFit="1"/>
    </xf>
    <xf numFmtId="0" fontId="17" fillId="4" borderId="49" xfId="0" applyFont="1" applyFill="1" applyBorder="1" applyAlignment="1" applyProtection="1">
      <alignment horizontal="center" vertical="center" wrapText="1" shrinkToFit="1"/>
    </xf>
    <xf numFmtId="0" fontId="18" fillId="4" borderId="36" xfId="0" applyFont="1" applyFill="1" applyBorder="1" applyAlignment="1" applyProtection="1">
      <alignment horizontal="center" vertical="center" shrinkToFit="1"/>
    </xf>
    <xf numFmtId="0" fontId="18" fillId="4" borderId="50" xfId="0" applyFont="1" applyFill="1" applyBorder="1" applyAlignment="1" applyProtection="1">
      <alignment horizontal="center" vertical="center" shrinkToFit="1"/>
    </xf>
    <xf numFmtId="0" fontId="44" fillId="0" borderId="97" xfId="0" applyFont="1" applyBorder="1" applyAlignment="1" applyProtection="1">
      <alignment horizontal="center" vertical="center" shrinkToFit="1"/>
      <protection locked="0"/>
    </xf>
    <xf numFmtId="0" fontId="44" fillId="0" borderId="98" xfId="0" applyFont="1" applyBorder="1" applyAlignment="1" applyProtection="1">
      <alignment horizontal="center" vertical="center" shrinkToFit="1"/>
      <protection locked="0"/>
    </xf>
    <xf numFmtId="0" fontId="44" fillId="0" borderId="118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left" vertical="center" wrapText="1" indent="12" shrinkToFit="1"/>
    </xf>
    <xf numFmtId="0" fontId="41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5" fillId="0" borderId="29" xfId="0" applyNumberFormat="1" applyFont="1" applyBorder="1" applyAlignment="1">
      <alignment horizontal="center" vertical="center"/>
    </xf>
    <xf numFmtId="0" fontId="35" fillId="0" borderId="28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42" fillId="0" borderId="29" xfId="0" applyFont="1" applyBorder="1" applyAlignment="1">
      <alignment horizontal="distributed" vertical="center"/>
    </xf>
    <xf numFmtId="0" fontId="42" fillId="0" borderId="28" xfId="0" applyFont="1" applyBorder="1" applyAlignment="1">
      <alignment horizontal="distributed" vertical="center"/>
    </xf>
    <xf numFmtId="0" fontId="42" fillId="0" borderId="35" xfId="0" applyFont="1" applyBorder="1" applyAlignment="1">
      <alignment horizontal="distributed" vertical="center"/>
    </xf>
    <xf numFmtId="0" fontId="43" fillId="0" borderId="64" xfId="0" applyNumberFormat="1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0" fontId="44" fillId="0" borderId="64" xfId="0" applyNumberFormat="1" applyFont="1" applyBorder="1" applyAlignment="1" applyProtection="1">
      <alignment horizontal="center" vertical="center" shrinkToFit="1"/>
      <protection locked="0"/>
    </xf>
    <xf numFmtId="0" fontId="44" fillId="0" borderId="84" xfId="0" applyFont="1" applyBorder="1" applyAlignment="1" applyProtection="1">
      <alignment horizontal="center" vertical="center" shrinkToFit="1"/>
      <protection locked="0"/>
    </xf>
    <xf numFmtId="0" fontId="43" fillId="0" borderId="107" xfId="0" applyNumberFormat="1" applyFont="1" applyBorder="1" applyAlignment="1">
      <alignment horizontal="center" vertical="center" shrinkToFit="1"/>
    </xf>
    <xf numFmtId="0" fontId="43" fillId="0" borderId="95" xfId="0" applyNumberFormat="1" applyFont="1" applyBorder="1" applyAlignment="1">
      <alignment horizontal="center" vertical="center" shrinkToFit="1"/>
    </xf>
    <xf numFmtId="0" fontId="44" fillId="0" borderId="107" xfId="0" applyNumberFormat="1" applyFont="1" applyBorder="1" applyAlignment="1" applyProtection="1">
      <alignment horizontal="center" vertical="center" shrinkToFit="1"/>
      <protection locked="0"/>
    </xf>
    <xf numFmtId="0" fontId="44" fillId="0" borderId="100" xfId="0" applyNumberFormat="1" applyFont="1" applyBorder="1" applyAlignment="1" applyProtection="1">
      <alignment horizontal="center" vertical="center" shrinkToFit="1"/>
      <protection locked="0"/>
    </xf>
    <xf numFmtId="0" fontId="21" fillId="0" borderId="115" xfId="0" applyNumberFormat="1" applyFont="1" applyBorder="1" applyAlignment="1">
      <alignment horizontal="center" vertical="center" wrapText="1"/>
    </xf>
    <xf numFmtId="0" fontId="21" fillId="0" borderId="114" xfId="0" applyNumberFormat="1" applyFont="1" applyBorder="1" applyAlignment="1">
      <alignment horizontal="center" vertical="center" wrapText="1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16" xfId="0" applyNumberFormat="1" applyFont="1" applyBorder="1" applyAlignment="1">
      <alignment horizontal="center" vertical="center" wrapText="1"/>
    </xf>
    <xf numFmtId="0" fontId="43" fillId="0" borderId="69" xfId="0" applyNumberFormat="1" applyFont="1" applyBorder="1" applyAlignment="1">
      <alignment horizontal="center" vertical="center" shrinkToFit="1"/>
    </xf>
    <xf numFmtId="0" fontId="43" fillId="0" borderId="57" xfId="0" applyNumberFormat="1" applyFont="1" applyBorder="1" applyAlignment="1">
      <alignment horizontal="center" vertical="center" shrinkToFit="1"/>
    </xf>
    <xf numFmtId="0" fontId="43" fillId="0" borderId="62" xfId="0" applyNumberFormat="1" applyFont="1" applyBorder="1" applyAlignment="1">
      <alignment horizontal="center" vertical="center" shrinkToFit="1"/>
    </xf>
    <xf numFmtId="0" fontId="43" fillId="0" borderId="70" xfId="0" applyFont="1" applyBorder="1" applyAlignment="1">
      <alignment horizontal="center" vertical="center" shrinkToFit="1"/>
    </xf>
    <xf numFmtId="0" fontId="20" fillId="0" borderId="115" xfId="0" applyNumberFormat="1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46" fillId="0" borderId="115" xfId="0" applyNumberFormat="1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117" xfId="0" applyFont="1" applyBorder="1" applyAlignment="1"/>
    <xf numFmtId="0" fontId="20" fillId="0" borderId="41" xfId="0" applyFont="1" applyBorder="1" applyAlignment="1"/>
    <xf numFmtId="0" fontId="43" fillId="0" borderId="59" xfId="0" applyNumberFormat="1" applyFont="1" applyBorder="1" applyAlignment="1">
      <alignment horizontal="center" vertical="center" shrinkToFit="1"/>
    </xf>
    <xf numFmtId="0" fontId="44" fillId="0" borderId="84" xfId="0" applyNumberFormat="1" applyFont="1" applyBorder="1" applyAlignment="1" applyProtection="1">
      <alignment horizontal="center" vertical="center" shrinkToFit="1"/>
      <protection locked="0"/>
    </xf>
    <xf numFmtId="0" fontId="24" fillId="0" borderId="36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7" xfId="0" applyFont="1" applyBorder="1" applyAlignment="1"/>
    <xf numFmtId="0" fontId="20" fillId="0" borderId="40" xfId="0" applyFont="1" applyBorder="1" applyAlignment="1"/>
    <xf numFmtId="0" fontId="44" fillId="0" borderId="69" xfId="0" applyNumberFormat="1" applyFont="1" applyBorder="1" applyAlignment="1" applyProtection="1">
      <alignment horizontal="center" vertical="center" shrinkToFit="1"/>
      <protection locked="0"/>
    </xf>
    <xf numFmtId="0" fontId="44" fillId="0" borderId="112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>
      <alignment horizontal="center" vertical="center" wrapText="1"/>
    </xf>
    <xf numFmtId="0" fontId="43" fillId="0" borderId="95" xfId="0" applyFont="1" applyBorder="1" applyAlignment="1">
      <alignment horizontal="center" vertical="center" shrinkToFit="1"/>
    </xf>
    <xf numFmtId="0" fontId="43" fillId="0" borderId="108" xfId="0" applyNumberFormat="1" applyFont="1" applyBorder="1" applyAlignment="1">
      <alignment horizontal="center" vertical="center" shrinkToFit="1"/>
    </xf>
    <xf numFmtId="0" fontId="24" fillId="0" borderId="37" xfId="0" applyNumberFormat="1" applyFont="1" applyBorder="1" applyAlignment="1">
      <alignment horizontal="center" vertical="center"/>
    </xf>
    <xf numFmtId="0" fontId="24" fillId="0" borderId="50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24" fillId="0" borderId="38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69" xfId="0" applyFont="1" applyBorder="1" applyAlignment="1">
      <alignment horizontal="center" vertical="center"/>
    </xf>
    <xf numFmtId="0" fontId="43" fillId="0" borderId="70" xfId="0" applyFont="1" applyBorder="1" applyAlignment="1">
      <alignment horizontal="center" vertical="center"/>
    </xf>
    <xf numFmtId="0" fontId="21" fillId="0" borderId="94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3" xfId="0" applyNumberFormat="1" applyFont="1" applyBorder="1" applyAlignment="1">
      <alignment horizontal="center" vertical="center"/>
    </xf>
    <xf numFmtId="0" fontId="21" fillId="0" borderId="106" xfId="0" applyNumberFormat="1" applyFont="1" applyBorder="1" applyAlignment="1">
      <alignment horizontal="center" vertical="center"/>
    </xf>
    <xf numFmtId="0" fontId="21" fillId="0" borderId="70" xfId="0" applyNumberFormat="1" applyFont="1" applyBorder="1" applyAlignment="1">
      <alignment horizontal="center" vertical="center"/>
    </xf>
    <xf numFmtId="0" fontId="21" fillId="0" borderId="57" xfId="0" applyNumberFormat="1" applyFont="1" applyBorder="1" applyAlignment="1">
      <alignment horizontal="center" vertical="center"/>
    </xf>
    <xf numFmtId="0" fontId="44" fillId="0" borderId="27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39" xfId="0" applyFont="1" applyBorder="1" applyAlignment="1" applyProtection="1">
      <alignment horizontal="center" vertical="center"/>
      <protection locked="0"/>
    </xf>
    <xf numFmtId="0" fontId="44" fillId="0" borderId="69" xfId="0" applyFont="1" applyBorder="1" applyAlignment="1" applyProtection="1">
      <alignment horizontal="center" vertical="center"/>
      <protection locked="0"/>
    </xf>
    <xf numFmtId="0" fontId="44" fillId="0" borderId="70" xfId="0" applyFont="1" applyBorder="1" applyAlignment="1" applyProtection="1">
      <alignment horizontal="center" vertical="center"/>
      <protection locked="0"/>
    </xf>
    <xf numFmtId="0" fontId="44" fillId="0" borderId="112" xfId="0" applyFont="1" applyBorder="1" applyAlignment="1" applyProtection="1">
      <alignment horizontal="center" vertical="center"/>
      <protection locked="0"/>
    </xf>
    <xf numFmtId="0" fontId="21" fillId="0" borderId="104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61" xfId="0" applyFont="1" applyBorder="1" applyAlignment="1" applyProtection="1">
      <alignment horizontal="center" vertical="center"/>
      <protection locked="0"/>
    </xf>
    <xf numFmtId="0" fontId="3" fillId="0" borderId="80" xfId="10" applyFont="1" applyBorder="1" applyAlignment="1" applyProtection="1">
      <alignment horizontal="center" vertical="center"/>
    </xf>
    <xf numFmtId="0" fontId="3" fillId="0" borderId="81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 shrinkToFit="1"/>
    </xf>
    <xf numFmtId="0" fontId="7" fillId="0" borderId="80" xfId="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4" xfId="10" applyNumberFormat="1" applyFont="1" applyBorder="1" applyAlignment="1" applyProtection="1">
      <alignment horizontal="left" vertical="center" wrapText="1"/>
    </xf>
    <xf numFmtId="0" fontId="9" fillId="0" borderId="75" xfId="10" applyNumberFormat="1" applyFont="1" applyBorder="1" applyAlignment="1" applyProtection="1">
      <alignment horizontal="left" vertical="center" wrapText="1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3" fillId="0" borderId="74" xfId="10" applyNumberFormat="1" applyFont="1" applyBorder="1" applyAlignment="1" applyProtection="1">
      <alignment horizontal="center" vertical="center"/>
    </xf>
    <xf numFmtId="0" fontId="3" fillId="0" borderId="75" xfId="10" applyNumberFormat="1" applyFont="1" applyBorder="1" applyAlignment="1" applyProtection="1">
      <alignment horizontal="center" vertical="center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64" xfId="10" applyNumberFormat="1" applyBorder="1" applyAlignment="1" applyProtection="1">
      <alignment horizontal="center" vertical="center"/>
    </xf>
    <xf numFmtId="0" fontId="3" fillId="0" borderId="59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79" xfId="10" applyNumberFormat="1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3" fillId="0" borderId="82" xfId="10" applyFont="1" applyBorder="1" applyAlignment="1" applyProtection="1">
      <alignment horizontal="center" vertical="center"/>
    </xf>
    <xf numFmtId="0" fontId="3" fillId="0" borderId="73" xfId="10" applyFont="1" applyBorder="1" applyAlignment="1" applyProtection="1">
      <alignment horizontal="center" vertical="center"/>
    </xf>
    <xf numFmtId="0" fontId="3" fillId="0" borderId="64" xfId="10" applyNumberFormat="1" applyFont="1" applyBorder="1" applyAlignment="1" applyProtection="1">
      <alignment horizontal="center" vertical="center"/>
    </xf>
    <xf numFmtId="0" fontId="3" fillId="0" borderId="59" xfId="10" applyNumberFormat="1" applyFont="1" applyBorder="1" applyAlignment="1" applyProtection="1">
      <alignment horizontal="center" vertical="center"/>
    </xf>
    <xf numFmtId="0" fontId="3" fillId="0" borderId="62" xfId="10" applyNumberFormat="1" applyFont="1" applyBorder="1" applyAlignment="1" applyProtection="1">
      <alignment horizontal="center" vertical="center"/>
    </xf>
    <xf numFmtId="0" fontId="3" fillId="0" borderId="77" xfId="10" applyFont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3" fillId="0" borderId="59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61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4" fillId="0" borderId="36" xfId="10" applyNumberFormat="1" applyFont="1" applyBorder="1" applyAlignment="1" applyProtection="1">
      <alignment horizontal="left" vertical="center" wrapText="1"/>
    </xf>
    <xf numFmtId="0" fontId="4" fillId="0" borderId="38" xfId="10" applyNumberFormat="1" applyFont="1" applyBorder="1" applyAlignment="1" applyProtection="1">
      <alignment horizontal="left" vertical="center" wrapText="1"/>
    </xf>
    <xf numFmtId="0" fontId="4" fillId="0" borderId="50" xfId="10" applyNumberFormat="1" applyFont="1" applyBorder="1" applyAlignment="1" applyProtection="1">
      <alignment horizontal="left" vertical="center" wrapText="1"/>
    </xf>
    <xf numFmtId="0" fontId="4" fillId="0" borderId="41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1" xfId="10" applyNumberForma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2" xfId="10" applyFont="1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0" xfId="10" applyFont="1" applyBorder="1" applyAlignment="1" applyProtection="1">
      <alignment horizontal="center" vertical="center"/>
    </xf>
    <xf numFmtId="0" fontId="3" fillId="0" borderId="58" xfId="10" applyBorder="1" applyAlignment="1" applyProtection="1">
      <alignment horizontal="left" vertical="center" indent="4"/>
    </xf>
    <xf numFmtId="0" fontId="3" fillId="0" borderId="59" xfId="10" applyBorder="1" applyAlignment="1" applyProtection="1">
      <alignment horizontal="left" vertical="center" indent="4"/>
    </xf>
    <xf numFmtId="0" fontId="3" fillId="0" borderId="62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6" xfId="10" applyFont="1" applyBorder="1" applyAlignment="1" applyProtection="1">
      <alignment horizontal="left" vertical="center" wrapText="1" shrinkToFit="1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50" xfId="10" applyFont="1" applyBorder="1" applyAlignment="1" applyProtection="1">
      <alignment horizontal="left" vertical="center" wrapText="1" shrinkToFit="1"/>
    </xf>
    <xf numFmtId="0" fontId="4" fillId="0" borderId="40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5"/>
    <cellStyle name="標準 2_2011年優勝大会要項・申込み" xfId="6"/>
    <cellStyle name="標準 3" xfId="7"/>
    <cellStyle name="標準 4" xfId="8"/>
    <cellStyle name="標準 5" xfId="9"/>
    <cellStyle name="標準 6" xfId="11"/>
    <cellStyle name="標準_メンバー表" xfId="10"/>
  </cellStyles>
  <dxfs count="12"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7FFFF"/>
      <color rgb="FF00421E"/>
      <color rgb="FFFFFFCD"/>
      <color rgb="FFFFFFA3"/>
      <color rgb="FF007033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E7FFFF"/>
    <pageSetUpPr autoPageBreaks="0" fitToPage="1"/>
  </sheetPr>
  <dimension ref="B1:AC49"/>
  <sheetViews>
    <sheetView showZeros="0" tabSelected="1" zoomScale="70" zoomScaleNormal="70" workbookViewId="0">
      <selection activeCell="S4" sqref="S4"/>
    </sheetView>
  </sheetViews>
  <sheetFormatPr defaultColWidth="9" defaultRowHeight="14.25"/>
  <cols>
    <col min="1" max="1" width="1.12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6.625" style="40" customWidth="1"/>
    <col min="12" max="12" width="9.125" style="40" customWidth="1"/>
    <col min="13" max="13" width="22.625" style="40" customWidth="1"/>
    <col min="14" max="14" width="1.625" style="40" customWidth="1"/>
    <col min="15" max="15" width="12.875" style="40" customWidth="1"/>
    <col min="16" max="16" width="6.875" style="40" customWidth="1"/>
    <col min="17" max="17" width="11.125" style="40" customWidth="1"/>
    <col min="18" max="18" width="5.625" style="40" customWidth="1"/>
    <col min="19" max="19" width="3.875" style="40" customWidth="1"/>
    <col min="20" max="16384" width="9" style="40"/>
  </cols>
  <sheetData>
    <row r="1" spans="2:29" ht="51.75" customHeight="1">
      <c r="B1" s="238" t="s">
        <v>133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2:29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128" t="s">
        <v>110</v>
      </c>
    </row>
    <row r="3" spans="2:29" ht="34.5" customHeight="1">
      <c r="B3" s="240" t="s">
        <v>95</v>
      </c>
      <c r="C3" s="241"/>
      <c r="D3" s="241"/>
      <c r="E3" s="250"/>
      <c r="F3" s="251"/>
      <c r="G3" s="251"/>
      <c r="H3" s="251"/>
      <c r="I3" s="251"/>
      <c r="J3" s="251"/>
      <c r="K3" s="251"/>
      <c r="L3" s="251"/>
      <c r="M3" s="252"/>
      <c r="N3" s="184" t="s">
        <v>30</v>
      </c>
      <c r="O3" s="255"/>
      <c r="P3" s="248"/>
      <c r="Q3" s="249"/>
    </row>
    <row r="4" spans="2:29" ht="29.25" customHeight="1">
      <c r="B4" s="253" t="s">
        <v>96</v>
      </c>
      <c r="C4" s="254"/>
      <c r="D4" s="254"/>
      <c r="E4" s="250"/>
      <c r="F4" s="251"/>
      <c r="G4" s="251"/>
      <c r="H4" s="251"/>
      <c r="I4" s="251"/>
      <c r="J4" s="252"/>
      <c r="K4" s="52"/>
      <c r="L4" s="52"/>
      <c r="M4" s="52"/>
      <c r="N4" s="52"/>
      <c r="O4" s="52"/>
      <c r="P4" s="52"/>
      <c r="Q4" s="69"/>
      <c r="AB4" s="49" t="s">
        <v>35</v>
      </c>
      <c r="AC4" s="51" t="s">
        <v>31</v>
      </c>
    </row>
    <row r="5" spans="2:29" ht="22.5" customHeight="1">
      <c r="B5" s="258" t="s">
        <v>15</v>
      </c>
      <c r="C5" s="244" t="s">
        <v>39</v>
      </c>
      <c r="D5" s="245"/>
      <c r="E5" s="176"/>
      <c r="F5" s="177"/>
      <c r="G5" s="177"/>
      <c r="H5" s="177"/>
      <c r="I5" s="246" t="s">
        <v>40</v>
      </c>
      <c r="J5" s="247"/>
      <c r="K5" s="266"/>
      <c r="L5" s="267"/>
      <c r="M5" s="268"/>
      <c r="N5" s="242" t="s">
        <v>14</v>
      </c>
      <c r="O5" s="243"/>
      <c r="P5" s="256"/>
      <c r="Q5" s="257"/>
      <c r="AB5" s="49" t="s">
        <v>36</v>
      </c>
      <c r="AC5" s="51" t="s">
        <v>32</v>
      </c>
    </row>
    <row r="6" spans="2:29" ht="26.25" customHeight="1">
      <c r="B6" s="259"/>
      <c r="C6" s="174" t="s">
        <v>38</v>
      </c>
      <c r="D6" s="175"/>
      <c r="E6" s="176"/>
      <c r="F6" s="177"/>
      <c r="G6" s="177"/>
      <c r="H6" s="177"/>
      <c r="I6" s="264" t="s">
        <v>94</v>
      </c>
      <c r="J6" s="265"/>
      <c r="K6" s="260"/>
      <c r="L6" s="261"/>
      <c r="M6" s="261"/>
      <c r="N6" s="262"/>
      <c r="O6" s="262"/>
      <c r="P6" s="262"/>
      <c r="Q6" s="263"/>
      <c r="AB6" s="49" t="s">
        <v>37</v>
      </c>
    </row>
    <row r="7" spans="2:29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9" ht="52.5" customHeight="1" thickBot="1">
      <c r="B8" s="273" t="s">
        <v>97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</row>
    <row r="9" spans="2:29" ht="29.25" customHeight="1" thickTop="1">
      <c r="B9" s="71" t="s">
        <v>17</v>
      </c>
      <c r="C9" s="289" t="s">
        <v>0</v>
      </c>
      <c r="D9" s="290"/>
      <c r="E9" s="279" t="str">
        <f>IF(E3="","",E3)</f>
        <v/>
      </c>
      <c r="F9" s="280"/>
      <c r="G9" s="280"/>
      <c r="H9" s="280"/>
      <c r="I9" s="280"/>
      <c r="J9" s="280"/>
      <c r="K9" s="280"/>
      <c r="L9" s="280"/>
      <c r="M9" s="281"/>
      <c r="N9" s="41"/>
      <c r="O9" s="182" t="s">
        <v>100</v>
      </c>
      <c r="P9" s="183"/>
      <c r="Q9" s="194"/>
      <c r="R9" s="195"/>
      <c r="S9" s="146"/>
      <c r="U9" s="61" t="s">
        <v>76</v>
      </c>
      <c r="V9" s="60" t="s">
        <v>87</v>
      </c>
      <c r="AB9" s="50" t="s">
        <v>70</v>
      </c>
    </row>
    <row r="10" spans="2:29" ht="20.100000000000001" customHeight="1">
      <c r="B10" s="234" t="s">
        <v>3</v>
      </c>
      <c r="C10" s="235"/>
      <c r="D10" s="274"/>
      <c r="E10" s="275"/>
      <c r="F10" s="275"/>
      <c r="G10" s="276"/>
      <c r="H10" s="288" t="s">
        <v>11</v>
      </c>
      <c r="I10" s="235"/>
      <c r="J10" s="274"/>
      <c r="K10" s="275"/>
      <c r="L10" s="275"/>
      <c r="M10" s="291"/>
      <c r="N10" s="41"/>
      <c r="O10" s="184" t="s">
        <v>103</v>
      </c>
      <c r="P10" s="185"/>
      <c r="Q10" s="194"/>
      <c r="R10" s="195"/>
      <c r="S10" s="146"/>
      <c r="U10" s="61" t="s">
        <v>77</v>
      </c>
      <c r="V10" s="60" t="s">
        <v>123</v>
      </c>
      <c r="AB10" s="50" t="s">
        <v>71</v>
      </c>
    </row>
    <row r="11" spans="2:29" ht="20.100000000000001" customHeight="1">
      <c r="B11" s="234" t="s">
        <v>41</v>
      </c>
      <c r="C11" s="235"/>
      <c r="D11" s="274"/>
      <c r="E11" s="275"/>
      <c r="F11" s="275"/>
      <c r="G11" s="276"/>
      <c r="H11" s="288" t="s">
        <v>42</v>
      </c>
      <c r="I11" s="235"/>
      <c r="J11" s="274"/>
      <c r="K11" s="275"/>
      <c r="L11" s="275"/>
      <c r="M11" s="292"/>
      <c r="N11" s="41"/>
      <c r="O11" s="186" t="s">
        <v>104</v>
      </c>
      <c r="P11" s="187"/>
      <c r="Q11" s="196" t="str">
        <f>IF(P3="","",P3)</f>
        <v/>
      </c>
      <c r="R11" s="197"/>
      <c r="S11" s="147"/>
      <c r="U11" s="61" t="s">
        <v>84</v>
      </c>
      <c r="V11" s="60" t="s">
        <v>88</v>
      </c>
      <c r="AB11" s="50" t="s">
        <v>72</v>
      </c>
    </row>
    <row r="12" spans="2:29" ht="20.100000000000001" customHeight="1">
      <c r="B12" s="236"/>
      <c r="C12" s="282" t="s">
        <v>16</v>
      </c>
      <c r="D12" s="283"/>
      <c r="E12" s="283"/>
      <c r="F12" s="283"/>
      <c r="G12" s="284"/>
      <c r="H12" s="282" t="s">
        <v>18</v>
      </c>
      <c r="I12" s="284"/>
      <c r="J12" s="180" t="s">
        <v>4</v>
      </c>
      <c r="K12" s="293" t="s">
        <v>78</v>
      </c>
      <c r="L12" s="295" t="s">
        <v>5</v>
      </c>
      <c r="M12" s="277" t="s">
        <v>109</v>
      </c>
      <c r="N12" s="41"/>
      <c r="O12" s="184" t="s">
        <v>102</v>
      </c>
      <c r="P12" s="185"/>
      <c r="Q12" s="202"/>
      <c r="R12" s="203"/>
      <c r="S12" s="148"/>
      <c r="U12" s="61" t="s">
        <v>85</v>
      </c>
      <c r="V12" s="60" t="s">
        <v>124</v>
      </c>
      <c r="AB12" s="48"/>
    </row>
    <row r="13" spans="2:29" ht="20.100000000000001" customHeight="1">
      <c r="B13" s="237"/>
      <c r="C13" s="285"/>
      <c r="D13" s="286"/>
      <c r="E13" s="286"/>
      <c r="F13" s="286"/>
      <c r="G13" s="287"/>
      <c r="H13" s="285"/>
      <c r="I13" s="287"/>
      <c r="J13" s="181"/>
      <c r="K13" s="294"/>
      <c r="L13" s="296"/>
      <c r="M13" s="278"/>
      <c r="N13" s="41"/>
    </row>
    <row r="14" spans="2:29" ht="20.100000000000001" customHeight="1">
      <c r="B14" s="72">
        <v>1</v>
      </c>
      <c r="C14" s="215"/>
      <c r="D14" s="216"/>
      <c r="E14" s="216"/>
      <c r="F14" s="216"/>
      <c r="G14" s="217"/>
      <c r="H14" s="178">
        <v>4</v>
      </c>
      <c r="I14" s="179"/>
      <c r="J14" s="46"/>
      <c r="K14" s="46"/>
      <c r="L14" s="46"/>
      <c r="M14" s="129"/>
      <c r="N14" s="41"/>
    </row>
    <row r="15" spans="2:29" ht="20.100000000000001" customHeight="1">
      <c r="B15" s="72">
        <v>2</v>
      </c>
      <c r="C15" s="215"/>
      <c r="D15" s="216"/>
      <c r="E15" s="216"/>
      <c r="F15" s="216"/>
      <c r="G15" s="217"/>
      <c r="H15" s="178">
        <v>5</v>
      </c>
      <c r="I15" s="179"/>
      <c r="J15" s="46"/>
      <c r="K15" s="46"/>
      <c r="L15" s="46"/>
      <c r="M15" s="129"/>
      <c r="N15" s="41"/>
      <c r="R15" s="78"/>
      <c r="Y15" s="48"/>
    </row>
    <row r="16" spans="2:29" ht="20.100000000000001" customHeight="1">
      <c r="B16" s="72">
        <v>3</v>
      </c>
      <c r="C16" s="215"/>
      <c r="D16" s="216"/>
      <c r="E16" s="216"/>
      <c r="F16" s="216"/>
      <c r="G16" s="217"/>
      <c r="H16" s="178">
        <v>6</v>
      </c>
      <c r="I16" s="179"/>
      <c r="J16" s="46"/>
      <c r="K16" s="46"/>
      <c r="L16" s="46"/>
      <c r="M16" s="129"/>
      <c r="N16" s="41"/>
      <c r="O16" s="191" t="s">
        <v>129</v>
      </c>
      <c r="P16" s="192"/>
      <c r="Q16" s="192"/>
      <c r="R16" s="193"/>
      <c r="Y16" s="48"/>
    </row>
    <row r="17" spans="2:28" ht="20.100000000000001" customHeight="1">
      <c r="B17" s="72">
        <v>4</v>
      </c>
      <c r="C17" s="215"/>
      <c r="D17" s="216"/>
      <c r="E17" s="216"/>
      <c r="F17" s="216"/>
      <c r="G17" s="217"/>
      <c r="H17" s="178">
        <v>7</v>
      </c>
      <c r="I17" s="179"/>
      <c r="J17" s="46"/>
      <c r="K17" s="46"/>
      <c r="L17" s="46"/>
      <c r="M17" s="129"/>
      <c r="N17" s="41"/>
      <c r="O17" s="74" t="s">
        <v>101</v>
      </c>
      <c r="P17" s="188"/>
      <c r="Q17" s="189"/>
      <c r="R17" s="190"/>
      <c r="U17" s="61" t="s">
        <v>89</v>
      </c>
      <c r="V17" s="60" t="s">
        <v>74</v>
      </c>
      <c r="Y17" s="48"/>
    </row>
    <row r="18" spans="2:28" ht="20.100000000000001" customHeight="1">
      <c r="B18" s="72">
        <v>5</v>
      </c>
      <c r="C18" s="215"/>
      <c r="D18" s="216"/>
      <c r="E18" s="216"/>
      <c r="F18" s="216"/>
      <c r="G18" s="217"/>
      <c r="H18" s="178">
        <v>8</v>
      </c>
      <c r="I18" s="179"/>
      <c r="J18" s="46"/>
      <c r="K18" s="46"/>
      <c r="L18" s="46"/>
      <c r="M18" s="129"/>
      <c r="N18" s="41"/>
      <c r="O18" s="75" t="s">
        <v>62</v>
      </c>
      <c r="P18" s="76" t="s">
        <v>98</v>
      </c>
      <c r="Q18" s="204" t="s">
        <v>93</v>
      </c>
      <c r="R18" s="205"/>
      <c r="U18" s="61" t="s">
        <v>90</v>
      </c>
      <c r="V18" s="60" t="s">
        <v>75</v>
      </c>
    </row>
    <row r="19" spans="2:28" ht="20.100000000000001" customHeight="1">
      <c r="B19" s="72">
        <v>6</v>
      </c>
      <c r="C19" s="215"/>
      <c r="D19" s="216"/>
      <c r="E19" s="216"/>
      <c r="F19" s="216"/>
      <c r="G19" s="217"/>
      <c r="H19" s="178">
        <v>9</v>
      </c>
      <c r="I19" s="179"/>
      <c r="J19" s="46"/>
      <c r="K19" s="46"/>
      <c r="L19" s="46"/>
      <c r="M19" s="129"/>
      <c r="N19" s="41"/>
      <c r="O19" s="77" t="str">
        <f>B10</f>
        <v>コーチ</v>
      </c>
      <c r="P19" s="220"/>
      <c r="Q19" s="221"/>
      <c r="R19" s="222"/>
      <c r="U19" s="61" t="s">
        <v>125</v>
      </c>
      <c r="V19" s="62" t="s">
        <v>83</v>
      </c>
    </row>
    <row r="20" spans="2:28" ht="20.100000000000001" customHeight="1">
      <c r="B20" s="72">
        <v>7</v>
      </c>
      <c r="C20" s="215"/>
      <c r="D20" s="216"/>
      <c r="E20" s="216"/>
      <c r="F20" s="216"/>
      <c r="G20" s="217"/>
      <c r="H20" s="178">
        <v>10</v>
      </c>
      <c r="I20" s="179"/>
      <c r="J20" s="46"/>
      <c r="K20" s="46"/>
      <c r="L20" s="46"/>
      <c r="M20" s="129"/>
      <c r="N20" s="41"/>
      <c r="O20" s="162" t="str">
        <f>IF(D10="","",D10)</f>
        <v/>
      </c>
      <c r="P20" s="130"/>
      <c r="Q20" s="218"/>
      <c r="R20" s="219"/>
      <c r="U20" s="61" t="s">
        <v>126</v>
      </c>
      <c r="V20" s="206" t="s">
        <v>82</v>
      </c>
      <c r="W20" s="206"/>
      <c r="X20" s="206"/>
      <c r="Y20" s="206"/>
      <c r="Z20" s="206"/>
      <c r="AA20" s="206"/>
      <c r="AB20" s="206"/>
    </row>
    <row r="21" spans="2:28" ht="20.100000000000001" customHeight="1">
      <c r="B21" s="72">
        <v>8</v>
      </c>
      <c r="C21" s="215"/>
      <c r="D21" s="216"/>
      <c r="E21" s="216"/>
      <c r="F21" s="216"/>
      <c r="G21" s="217"/>
      <c r="H21" s="178">
        <v>11</v>
      </c>
      <c r="I21" s="179"/>
      <c r="J21" s="46"/>
      <c r="K21" s="46"/>
      <c r="L21" s="46"/>
      <c r="M21" s="129"/>
      <c r="N21" s="41"/>
      <c r="O21" s="77" t="str">
        <f>H10</f>
        <v>Ａコーチ</v>
      </c>
      <c r="P21" s="220"/>
      <c r="Q21" s="221"/>
      <c r="R21" s="222"/>
      <c r="S21" s="149"/>
      <c r="V21" s="206"/>
      <c r="W21" s="206"/>
      <c r="X21" s="206"/>
      <c r="Y21" s="206"/>
      <c r="Z21" s="206"/>
      <c r="AA21" s="206"/>
      <c r="AB21" s="206"/>
    </row>
    <row r="22" spans="2:28" ht="20.100000000000001" customHeight="1">
      <c r="B22" s="72">
        <v>9</v>
      </c>
      <c r="C22" s="215"/>
      <c r="D22" s="216"/>
      <c r="E22" s="216"/>
      <c r="F22" s="216"/>
      <c r="G22" s="217"/>
      <c r="H22" s="178">
        <v>12</v>
      </c>
      <c r="I22" s="179"/>
      <c r="J22" s="46"/>
      <c r="K22" s="46"/>
      <c r="L22" s="46"/>
      <c r="M22" s="129"/>
      <c r="N22" s="41"/>
      <c r="O22" s="64" t="str">
        <f>IF(J10="","",J10)</f>
        <v/>
      </c>
      <c r="P22" s="130"/>
      <c r="Q22" s="218"/>
      <c r="R22" s="219"/>
      <c r="S22" s="149"/>
    </row>
    <row r="23" spans="2:28" ht="20.100000000000001" customHeight="1">
      <c r="B23" s="72">
        <v>10</v>
      </c>
      <c r="C23" s="215"/>
      <c r="D23" s="216"/>
      <c r="E23" s="216"/>
      <c r="F23" s="216"/>
      <c r="G23" s="217"/>
      <c r="H23" s="178">
        <v>13</v>
      </c>
      <c r="I23" s="179"/>
      <c r="J23" s="46"/>
      <c r="K23" s="46"/>
      <c r="L23" s="46"/>
      <c r="M23" s="129"/>
      <c r="N23" s="41"/>
      <c r="O23" s="77" t="str">
        <f>B11</f>
        <v>ﾏﾈｰｼﾞｬｰ</v>
      </c>
      <c r="P23" s="220"/>
      <c r="Q23" s="221"/>
      <c r="R23" s="222"/>
      <c r="S23" s="149"/>
      <c r="U23" s="61" t="s">
        <v>127</v>
      </c>
      <c r="V23" s="51" t="s">
        <v>128</v>
      </c>
      <c r="W23" s="51" t="s">
        <v>68</v>
      </c>
    </row>
    <row r="24" spans="2:28" ht="20.100000000000001" customHeight="1">
      <c r="B24" s="72">
        <v>11</v>
      </c>
      <c r="C24" s="215"/>
      <c r="D24" s="216"/>
      <c r="E24" s="216"/>
      <c r="F24" s="216"/>
      <c r="G24" s="217"/>
      <c r="H24" s="178">
        <v>14</v>
      </c>
      <c r="I24" s="179"/>
      <c r="J24" s="46"/>
      <c r="K24" s="46"/>
      <c r="L24" s="46"/>
      <c r="M24" s="129"/>
      <c r="N24" s="41"/>
      <c r="O24" s="64" t="str">
        <f>IF(D11="","",D11)</f>
        <v/>
      </c>
      <c r="P24" s="130"/>
      <c r="Q24" s="218"/>
      <c r="R24" s="219"/>
      <c r="S24" s="149"/>
      <c r="V24" s="51"/>
      <c r="W24" s="51" t="s">
        <v>67</v>
      </c>
    </row>
    <row r="25" spans="2:28" ht="20.100000000000001" customHeight="1">
      <c r="B25" s="72">
        <v>12</v>
      </c>
      <c r="C25" s="215"/>
      <c r="D25" s="216"/>
      <c r="E25" s="216"/>
      <c r="F25" s="216"/>
      <c r="G25" s="217"/>
      <c r="H25" s="178">
        <v>15</v>
      </c>
      <c r="I25" s="179"/>
      <c r="J25" s="46"/>
      <c r="K25" s="46"/>
      <c r="L25" s="46"/>
      <c r="M25" s="129"/>
      <c r="N25" s="41"/>
      <c r="O25" s="77" t="str">
        <f>H11</f>
        <v>Ａﾏﾈｰｼﾞｬｰ</v>
      </c>
      <c r="P25" s="220"/>
      <c r="Q25" s="221"/>
      <c r="R25" s="222"/>
      <c r="S25" s="149"/>
      <c r="V25" s="51"/>
      <c r="W25" s="51" t="s">
        <v>79</v>
      </c>
    </row>
    <row r="26" spans="2:28" ht="20.100000000000001" customHeight="1">
      <c r="B26" s="72">
        <v>13</v>
      </c>
      <c r="C26" s="215"/>
      <c r="D26" s="216"/>
      <c r="E26" s="216"/>
      <c r="F26" s="216"/>
      <c r="G26" s="217"/>
      <c r="H26" s="178">
        <v>16</v>
      </c>
      <c r="I26" s="179"/>
      <c r="J26" s="46"/>
      <c r="K26" s="46"/>
      <c r="L26" s="46"/>
      <c r="M26" s="129"/>
      <c r="N26" s="41"/>
      <c r="O26" s="64" t="str">
        <f>IF(J11="","",J11)</f>
        <v/>
      </c>
      <c r="P26" s="130"/>
      <c r="Q26" s="218"/>
      <c r="R26" s="219"/>
      <c r="S26" s="149"/>
      <c r="V26" s="51"/>
      <c r="W26" s="51" t="s">
        <v>80</v>
      </c>
    </row>
    <row r="27" spans="2:28" ht="20.100000000000001" customHeight="1">
      <c r="B27" s="72">
        <v>14</v>
      </c>
      <c r="C27" s="215"/>
      <c r="D27" s="216"/>
      <c r="E27" s="216"/>
      <c r="F27" s="216"/>
      <c r="G27" s="217"/>
      <c r="H27" s="178">
        <v>17</v>
      </c>
      <c r="I27" s="179"/>
      <c r="J27" s="46"/>
      <c r="K27" s="46"/>
      <c r="L27" s="46"/>
      <c r="M27" s="129"/>
      <c r="N27" s="41"/>
      <c r="R27" s="42"/>
      <c r="S27" s="42"/>
      <c r="V27" s="51"/>
      <c r="W27" s="51" t="s">
        <v>69</v>
      </c>
    </row>
    <row r="28" spans="2:28" ht="20.100000000000001" customHeight="1" thickBot="1">
      <c r="B28" s="73">
        <v>15</v>
      </c>
      <c r="C28" s="226"/>
      <c r="D28" s="227"/>
      <c r="E28" s="227"/>
      <c r="F28" s="227"/>
      <c r="G28" s="228"/>
      <c r="H28" s="229">
        <v>18</v>
      </c>
      <c r="I28" s="230"/>
      <c r="J28" s="47"/>
      <c r="K28" s="47"/>
      <c r="L28" s="47"/>
      <c r="M28" s="131"/>
      <c r="N28" s="41"/>
      <c r="R28" s="41"/>
      <c r="S28" s="41"/>
    </row>
    <row r="29" spans="2:28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8" ht="19.350000000000001" customHeight="1" thickTop="1">
      <c r="B30" s="150" t="s">
        <v>34</v>
      </c>
      <c r="C30" s="151"/>
      <c r="D30" s="151"/>
      <c r="E30" s="151"/>
      <c r="F30" s="151"/>
      <c r="G30" s="151"/>
      <c r="H30" s="152"/>
      <c r="I30" s="152"/>
      <c r="J30" s="152"/>
      <c r="K30" s="152"/>
      <c r="L30" s="152"/>
      <c r="M30" s="153"/>
      <c r="N30" s="153"/>
      <c r="O30" s="153"/>
      <c r="P30" s="153"/>
      <c r="Q30" s="154"/>
      <c r="R30" s="56"/>
    </row>
    <row r="31" spans="2:28" ht="36" customHeight="1">
      <c r="B31" s="223" t="s">
        <v>130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5"/>
      <c r="R31" s="56"/>
      <c r="T31" s="52"/>
      <c r="U31" s="52"/>
      <c r="V31" s="59" t="s">
        <v>64</v>
      </c>
      <c r="X31" s="58" t="s">
        <v>63</v>
      </c>
    </row>
    <row r="32" spans="2:28" ht="20.25" customHeight="1" thickBot="1">
      <c r="B32" s="212" t="s">
        <v>99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4"/>
      <c r="R32" s="56"/>
      <c r="T32" s="52"/>
      <c r="U32" s="52"/>
      <c r="V32" s="136" t="s">
        <v>65</v>
      </c>
      <c r="W32" s="52"/>
      <c r="X32" s="137" t="s">
        <v>92</v>
      </c>
      <c r="Y32" s="52"/>
      <c r="Z32" s="52"/>
    </row>
    <row r="33" spans="2:26" ht="15" customHeight="1" thickTop="1">
      <c r="B33" s="207" t="s">
        <v>86</v>
      </c>
      <c r="C33" s="208"/>
      <c r="D33" s="209" t="s">
        <v>66</v>
      </c>
      <c r="E33" s="210"/>
      <c r="F33" s="210"/>
      <c r="G33" s="210"/>
      <c r="H33" s="210"/>
      <c r="I33" s="211"/>
      <c r="J33" s="231" t="s">
        <v>106</v>
      </c>
      <c r="K33" s="232"/>
      <c r="L33" s="233"/>
      <c r="M33" s="232" t="s">
        <v>107</v>
      </c>
      <c r="N33" s="232"/>
      <c r="O33" s="232"/>
      <c r="P33" s="232"/>
      <c r="Q33" s="272"/>
      <c r="R33" s="56"/>
      <c r="T33" s="52"/>
      <c r="U33" s="52"/>
      <c r="V33" s="52"/>
      <c r="W33" s="52"/>
      <c r="X33" s="63" t="s">
        <v>91</v>
      </c>
      <c r="Y33" s="58"/>
      <c r="Z33" s="52"/>
    </row>
    <row r="34" spans="2:26" ht="58.5" customHeight="1">
      <c r="B34" s="201" t="s">
        <v>65</v>
      </c>
      <c r="C34" s="171"/>
      <c r="D34" s="169"/>
      <c r="E34" s="169"/>
      <c r="F34" s="169"/>
      <c r="G34" s="169"/>
      <c r="H34" s="169"/>
      <c r="I34" s="169"/>
      <c r="J34" s="170"/>
      <c r="K34" s="171"/>
      <c r="L34" s="171"/>
      <c r="M34" s="172"/>
      <c r="N34" s="169"/>
      <c r="O34" s="169"/>
      <c r="P34" s="169"/>
      <c r="Q34" s="173"/>
      <c r="R34" s="56"/>
    </row>
    <row r="35" spans="2:26" s="56" customFormat="1" ht="22.35" customHeight="1">
      <c r="B35" s="198" t="s">
        <v>117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00"/>
    </row>
    <row r="36" spans="2:26" s="56" customFormat="1" ht="22.35" customHeight="1">
      <c r="B36" s="141"/>
      <c r="C36" s="142" t="s">
        <v>118</v>
      </c>
      <c r="D36" s="142"/>
      <c r="E36" s="142"/>
      <c r="F36" s="142"/>
      <c r="G36" s="142"/>
      <c r="H36" s="142"/>
      <c r="I36" s="142"/>
      <c r="J36" s="142"/>
      <c r="K36" s="144" t="s">
        <v>121</v>
      </c>
      <c r="L36" s="165" t="s">
        <v>105</v>
      </c>
      <c r="M36" s="165"/>
      <c r="N36" s="145" t="s">
        <v>120</v>
      </c>
      <c r="O36" s="142" t="s">
        <v>119</v>
      </c>
      <c r="P36" s="142"/>
      <c r="Q36" s="143"/>
      <c r="V36" s="132" t="s">
        <v>122</v>
      </c>
    </row>
    <row r="37" spans="2:26" s="56" customFormat="1" ht="22.35" customHeight="1">
      <c r="B37" s="133"/>
      <c r="C37" s="134"/>
      <c r="D37" s="134"/>
      <c r="E37" s="134"/>
      <c r="F37" s="134"/>
      <c r="G37" s="163">
        <v>44433</v>
      </c>
      <c r="H37" s="163"/>
      <c r="I37" s="163"/>
      <c r="J37" s="163"/>
      <c r="K37" s="138">
        <f>G37</f>
        <v>44433</v>
      </c>
      <c r="L37" s="164" t="s">
        <v>111</v>
      </c>
      <c r="M37" s="164"/>
      <c r="N37" s="139"/>
      <c r="O37" s="155"/>
      <c r="P37" s="155"/>
      <c r="Q37" s="135"/>
      <c r="V37" s="40" t="s">
        <v>112</v>
      </c>
    </row>
    <row r="38" spans="2:26" ht="22.35" customHeight="1">
      <c r="B38" s="156" t="s">
        <v>116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57"/>
      <c r="R38" s="56"/>
      <c r="T38" s="52"/>
      <c r="U38" s="52"/>
      <c r="V38" s="52"/>
      <c r="W38" s="59"/>
      <c r="X38" s="59"/>
      <c r="Z38" s="52"/>
    </row>
    <row r="39" spans="2:26" ht="22.35" customHeight="1">
      <c r="B39" s="158" t="s">
        <v>113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57"/>
      <c r="R39" s="56"/>
      <c r="T39" s="52"/>
      <c r="U39" s="52"/>
      <c r="W39" s="52"/>
      <c r="X39" s="52"/>
      <c r="Y39" s="52"/>
    </row>
    <row r="40" spans="2:26" ht="22.35" customHeight="1">
      <c r="B40" s="158" t="s">
        <v>114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57"/>
      <c r="R40" s="56"/>
      <c r="X40" s="52"/>
    </row>
    <row r="41" spans="2:26" ht="22.35" customHeight="1">
      <c r="B41" s="158" t="s">
        <v>132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57"/>
      <c r="R41" s="56"/>
      <c r="X41" s="52"/>
    </row>
    <row r="42" spans="2:26" ht="22.35" customHeight="1">
      <c r="B42" s="269" t="s">
        <v>131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1"/>
      <c r="R42" s="56"/>
      <c r="X42" s="52"/>
    </row>
    <row r="43" spans="2:26" ht="22.35" customHeight="1">
      <c r="B43" s="158" t="s">
        <v>115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57"/>
      <c r="R43" s="56"/>
    </row>
    <row r="44" spans="2:26" ht="22.35" customHeight="1">
      <c r="B44" s="166" t="s">
        <v>58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8"/>
      <c r="R44" s="56"/>
    </row>
    <row r="45" spans="2:26" ht="9.6" customHeight="1" thickBot="1"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1"/>
      <c r="R45" s="56"/>
    </row>
    <row r="46" spans="2:26" ht="15" thickTop="1"/>
    <row r="47" spans="2:26" ht="17.25">
      <c r="D47" s="55"/>
      <c r="F47" s="53"/>
      <c r="G47" s="56"/>
    </row>
    <row r="48" spans="2:26" ht="6" customHeight="1">
      <c r="C48" s="54"/>
      <c r="D48" s="54"/>
      <c r="E48" s="52"/>
      <c r="F48" s="57"/>
      <c r="G48" s="56"/>
    </row>
    <row r="49" spans="3:7">
      <c r="C49" s="52"/>
      <c r="D49" s="52"/>
      <c r="E49" s="52"/>
      <c r="F49" s="57"/>
      <c r="G49" s="56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3">
    <mergeCell ref="B42:Q42"/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H18:I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G37:J37"/>
    <mergeCell ref="L37:M37"/>
    <mergeCell ref="L36:M36"/>
    <mergeCell ref="B44:Q44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</mergeCells>
  <phoneticPr fontId="1"/>
  <conditionalFormatting sqref="Q12 Q9 E9 P5 K5:K6 D10:G11 J10:L11 E3:E6 C14:G28 J14:M28">
    <cfRule type="cellIs" dxfId="11" priority="11" stopIfTrue="1" operator="equal">
      <formula>""</formula>
    </cfRule>
  </conditionalFormatting>
  <conditionalFormatting sqref="Q10 P3 P20">
    <cfRule type="cellIs" dxfId="10" priority="12" stopIfTrue="1" operator="equal">
      <formula>""</formula>
    </cfRule>
  </conditionalFormatting>
  <conditionalFormatting sqref="Q20 P19 O20 O22 O24 O26">
    <cfRule type="cellIs" dxfId="9" priority="13" stopIfTrue="1" operator="equal">
      <formula>""</formula>
    </cfRule>
  </conditionalFormatting>
  <conditionalFormatting sqref="Q11">
    <cfRule type="expression" dxfId="8" priority="15" stopIfTrue="1">
      <formula>P3=""</formula>
    </cfRule>
  </conditionalFormatting>
  <conditionalFormatting sqref="P22">
    <cfRule type="cellIs" dxfId="7" priority="3" stopIfTrue="1" operator="equal">
      <formula>""</formula>
    </cfRule>
  </conditionalFormatting>
  <conditionalFormatting sqref="Q22 P21">
    <cfRule type="cellIs" dxfId="6" priority="7" stopIfTrue="1" operator="equal">
      <formula>""</formula>
    </cfRule>
  </conditionalFormatting>
  <conditionalFormatting sqref="Q24 Q26 P23 P25">
    <cfRule type="cellIs" dxfId="5" priority="5" stopIfTrue="1" operator="equal">
      <formula>""</formula>
    </cfRule>
  </conditionalFormatting>
  <conditionalFormatting sqref="P26">
    <cfRule type="cellIs" dxfId="4" priority="1" stopIfTrue="1" operator="equal">
      <formula>""</formula>
    </cfRule>
  </conditionalFormatting>
  <conditionalFormatting sqref="P24">
    <cfRule type="cellIs" dxfId="3" priority="2" stopIfTrue="1" operator="equal">
      <formula>""</formula>
    </cfRule>
  </conditionalFormatting>
  <dataValidations xWindow="176" yWindow="245" count="7">
    <dataValidation imeMode="hiragana" allowBlank="1" showInputMessage="1" showErrorMessage="1" sqref="Q12 C14:G28 D7:I7 D10:D11 E9 E3:E6 I5 J10:J11 Q9 K6 M14:M28"/>
    <dataValidation imeMode="off" allowBlank="1" showInputMessage="1" showErrorMessage="1" sqref="P5 K5 J14:L28"/>
    <dataValidation type="list" allowBlank="1" showInputMessage="1" showErrorMessage="1" sqref="P3:Q3">
      <formula1>$AC$3:$AC$5</formula1>
    </dataValidation>
    <dataValidation type="list" allowBlank="1" showInputMessage="1" showErrorMessage="1" sqref="Q10:S10">
      <formula1>$AB$8:$AB$11</formula1>
    </dataValidation>
    <dataValidation type="list" allowBlank="1" showInputMessage="1" showErrorMessage="1" sqref="P20 P26 P24 P22">
      <formula1>$W$23:$W$28</formula1>
    </dataValidation>
    <dataValidation type="list" allowBlank="1" showInputMessage="1" showErrorMessage="1" sqref="B34:C34">
      <formula1>$V$30:$V$32</formula1>
    </dataValidation>
    <dataValidation type="list" allowBlank="1" showInputMessage="1" showErrorMessage="1" sqref="J34:L34">
      <formula1>$X$30:$X$34</formula1>
    </dataValidation>
  </dataValidations>
  <hyperlinks>
    <hyperlink ref="L36" r:id="rId2" display="honda@kentyumini.jp　　"/>
  </hyperlinks>
  <pageMargins left="0.55118110236220474" right="0.19685039370078741" top="0.39370078740157483" bottom="0.27559055118110237" header="0.39370078740157483" footer="0.23622047244094491"/>
  <pageSetup paperSize="9" scale="74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autoPageBreaks="0" fitToPage="1"/>
  </sheetPr>
  <dimension ref="B1:AI41"/>
  <sheetViews>
    <sheetView zoomScale="50" zoomScaleNormal="50" workbookViewId="0">
      <selection activeCell="B5" sqref="B5"/>
    </sheetView>
  </sheetViews>
  <sheetFormatPr defaultColWidth="10.625" defaultRowHeight="14.25"/>
  <cols>
    <col min="1" max="1" width="1.375" style="78" customWidth="1"/>
    <col min="2" max="2" width="4.125" style="78" customWidth="1"/>
    <col min="3" max="3" width="0.375" style="78" customWidth="1"/>
    <col min="4" max="6" width="4.625" style="70" customWidth="1"/>
    <col min="7" max="7" width="3.125" style="78" customWidth="1"/>
    <col min="8" max="9" width="4.125" style="78" customWidth="1"/>
    <col min="10" max="11" width="7.5" style="78" customWidth="1"/>
    <col min="12" max="12" width="0.5" style="78" customWidth="1"/>
    <col min="13" max="14" width="5.625" style="78" customWidth="1"/>
    <col min="15" max="16" width="6.125" style="78" customWidth="1"/>
    <col min="17" max="17" width="3.625" style="78" customWidth="1"/>
    <col min="18" max="19" width="5.625" style="78" customWidth="1"/>
    <col min="20" max="20" width="4.125" style="78" customWidth="1"/>
    <col min="21" max="25" width="4.625" style="78" customWidth="1"/>
    <col min="26" max="27" width="7.625" style="78" customWidth="1"/>
    <col min="28" max="29" width="5.625" style="78" customWidth="1"/>
    <col min="30" max="31" width="6.125" style="78" customWidth="1"/>
    <col min="32" max="32" width="3.625" style="78" customWidth="1"/>
    <col min="33" max="34" width="5.625" style="78" customWidth="1"/>
    <col min="35" max="35" width="22.875" style="78" customWidth="1"/>
    <col min="36" max="16384" width="10.625" style="78"/>
  </cols>
  <sheetData>
    <row r="1" spans="2:35" ht="34.35" customHeight="1">
      <c r="B1" s="300" t="str">
        <f>IF(参加申込書!B1="","",参加申込書!B1)</f>
        <v>令和3年度県南バスケットボール協会県中地区Ｕ12部会秋季リ－グ戦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</row>
    <row r="2" spans="2:35" ht="35.450000000000003" customHeight="1"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</row>
    <row r="3" spans="2:35" ht="36.950000000000003" customHeight="1"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</row>
    <row r="4" spans="2:35" ht="27" customHeight="1">
      <c r="B4" s="301" t="s">
        <v>43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</row>
    <row r="5" spans="2:35" ht="8.25" customHeight="1">
      <c r="B5" s="79"/>
      <c r="C5" s="79"/>
      <c r="D5" s="80"/>
      <c r="E5" s="80"/>
      <c r="F5" s="80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2:35" s="81" customFormat="1" ht="17.25">
      <c r="B6" s="82"/>
      <c r="C6" s="82"/>
      <c r="D6" s="83"/>
      <c r="E6" s="83"/>
      <c r="F6" s="83"/>
      <c r="G6" s="84" t="s">
        <v>59</v>
      </c>
      <c r="H6" s="85"/>
      <c r="I6" s="86" t="s">
        <v>60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2:35" s="81" customFormat="1" ht="8.25" customHeight="1">
      <c r="B7" s="82"/>
      <c r="C7" s="82"/>
      <c r="D7" s="83"/>
      <c r="E7" s="83"/>
      <c r="F7" s="83"/>
      <c r="G7" s="84"/>
      <c r="H7" s="87"/>
      <c r="I7" s="86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2:35" s="81" customFormat="1" ht="17.25">
      <c r="B8" s="82"/>
      <c r="C8" s="82"/>
      <c r="D8" s="83"/>
      <c r="E8" s="83"/>
      <c r="F8" s="83"/>
      <c r="G8" s="78"/>
      <c r="H8" s="88"/>
      <c r="I8" s="86" t="s">
        <v>61</v>
      </c>
      <c r="K8" s="78"/>
      <c r="L8" s="78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2:35" ht="12" customHeight="1">
      <c r="G9" s="86"/>
      <c r="H9" s="89"/>
    </row>
    <row r="10" spans="2:35" ht="41.1" customHeight="1">
      <c r="B10" s="302" t="s">
        <v>9</v>
      </c>
      <c r="C10" s="303"/>
      <c r="D10" s="303"/>
      <c r="E10" s="303"/>
      <c r="F10" s="303"/>
      <c r="G10" s="303"/>
      <c r="H10" s="303"/>
      <c r="I10" s="303"/>
      <c r="J10" s="308" t="str">
        <f>IF(参加申込書!E3="","",参加申込書!E3)</f>
        <v/>
      </c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10"/>
      <c r="AD10" s="304" t="str">
        <f>IF(参加申込書!P3="","",参加申込書!P3)</f>
        <v/>
      </c>
      <c r="AE10" s="305"/>
      <c r="AF10" s="305"/>
      <c r="AG10" s="306"/>
      <c r="AH10" s="307"/>
      <c r="AI10" s="90"/>
    </row>
    <row r="11" spans="2:35" ht="22.5" customHeight="1">
      <c r="B11" s="337" t="s">
        <v>52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37" t="s">
        <v>44</v>
      </c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51"/>
      <c r="AI11" s="91"/>
    </row>
    <row r="12" spans="2:35" ht="22.5" customHeight="1">
      <c r="B12" s="349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49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2"/>
      <c r="AI12" s="92" t="s">
        <v>73</v>
      </c>
    </row>
    <row r="13" spans="2:35" ht="25.5" customHeight="1">
      <c r="B13" s="357" t="s">
        <v>53</v>
      </c>
      <c r="C13" s="358"/>
      <c r="D13" s="358"/>
      <c r="E13" s="358"/>
      <c r="F13" s="358"/>
      <c r="G13" s="358"/>
      <c r="H13" s="358"/>
      <c r="I13" s="359"/>
      <c r="J13" s="353" t="str">
        <f>IF(参加申込書!D10="","",参加申込書!D10)</f>
        <v/>
      </c>
      <c r="K13" s="354"/>
      <c r="L13" s="354"/>
      <c r="M13" s="354"/>
      <c r="N13" s="354"/>
      <c r="O13" s="354"/>
      <c r="P13" s="354"/>
      <c r="Q13" s="354"/>
      <c r="R13" s="354"/>
      <c r="S13" s="354"/>
      <c r="T13" s="357" t="s">
        <v>53</v>
      </c>
      <c r="U13" s="358"/>
      <c r="V13" s="358"/>
      <c r="W13" s="358"/>
      <c r="X13" s="358"/>
      <c r="Y13" s="359"/>
      <c r="Z13" s="363"/>
      <c r="AA13" s="364"/>
      <c r="AB13" s="364"/>
      <c r="AC13" s="364"/>
      <c r="AD13" s="364"/>
      <c r="AE13" s="364"/>
      <c r="AF13" s="364"/>
      <c r="AG13" s="364"/>
      <c r="AH13" s="365"/>
      <c r="AI13" s="93"/>
    </row>
    <row r="14" spans="2:35" ht="25.5" customHeight="1">
      <c r="B14" s="360"/>
      <c r="C14" s="361"/>
      <c r="D14" s="361"/>
      <c r="E14" s="361"/>
      <c r="F14" s="361"/>
      <c r="G14" s="361"/>
      <c r="H14" s="361"/>
      <c r="I14" s="362"/>
      <c r="J14" s="355"/>
      <c r="K14" s="356"/>
      <c r="L14" s="356"/>
      <c r="M14" s="356"/>
      <c r="N14" s="356"/>
      <c r="O14" s="356"/>
      <c r="P14" s="356"/>
      <c r="Q14" s="356"/>
      <c r="R14" s="356"/>
      <c r="S14" s="356"/>
      <c r="T14" s="360"/>
      <c r="U14" s="361"/>
      <c r="V14" s="361"/>
      <c r="W14" s="361"/>
      <c r="X14" s="361"/>
      <c r="Y14" s="362"/>
      <c r="Z14" s="366"/>
      <c r="AA14" s="367"/>
      <c r="AB14" s="367"/>
      <c r="AC14" s="367"/>
      <c r="AD14" s="367"/>
      <c r="AE14" s="367"/>
      <c r="AF14" s="367"/>
      <c r="AG14" s="367"/>
      <c r="AH14" s="368"/>
      <c r="AI14" s="94"/>
    </row>
    <row r="15" spans="2:35" ht="26.25" customHeight="1">
      <c r="B15" s="369" t="s">
        <v>45</v>
      </c>
      <c r="C15" s="370"/>
      <c r="D15" s="370"/>
      <c r="E15" s="370"/>
      <c r="F15" s="370"/>
      <c r="G15" s="370"/>
      <c r="H15" s="370"/>
      <c r="I15" s="371"/>
      <c r="J15" s="372" t="str">
        <f>IF(参加申込書!J10="","",参加申込書!J10)</f>
        <v/>
      </c>
      <c r="K15" s="373"/>
      <c r="L15" s="373"/>
      <c r="M15" s="373"/>
      <c r="N15" s="373"/>
      <c r="O15" s="373"/>
      <c r="P15" s="373"/>
      <c r="Q15" s="373"/>
      <c r="R15" s="373"/>
      <c r="S15" s="373"/>
      <c r="T15" s="369" t="s">
        <v>45</v>
      </c>
      <c r="U15" s="370"/>
      <c r="V15" s="370"/>
      <c r="W15" s="370"/>
      <c r="X15" s="370"/>
      <c r="Y15" s="371"/>
      <c r="Z15" s="374"/>
      <c r="AA15" s="375"/>
      <c r="AB15" s="375"/>
      <c r="AC15" s="375"/>
      <c r="AD15" s="375"/>
      <c r="AE15" s="375"/>
      <c r="AF15" s="375"/>
      <c r="AG15" s="375"/>
      <c r="AH15" s="376"/>
      <c r="AI15" s="95"/>
    </row>
    <row r="16" spans="2:35" ht="26.25" customHeight="1">
      <c r="B16" s="360"/>
      <c r="C16" s="361"/>
      <c r="D16" s="361"/>
      <c r="E16" s="361"/>
      <c r="F16" s="361"/>
      <c r="G16" s="361"/>
      <c r="H16" s="361"/>
      <c r="I16" s="362"/>
      <c r="J16" s="355"/>
      <c r="K16" s="356"/>
      <c r="L16" s="356"/>
      <c r="M16" s="356"/>
      <c r="N16" s="356"/>
      <c r="O16" s="356"/>
      <c r="P16" s="356"/>
      <c r="Q16" s="356"/>
      <c r="R16" s="356"/>
      <c r="S16" s="356"/>
      <c r="T16" s="360"/>
      <c r="U16" s="361"/>
      <c r="V16" s="361"/>
      <c r="W16" s="361"/>
      <c r="X16" s="361"/>
      <c r="Y16" s="362"/>
      <c r="Z16" s="366"/>
      <c r="AA16" s="367"/>
      <c r="AB16" s="367"/>
      <c r="AC16" s="367"/>
      <c r="AD16" s="367"/>
      <c r="AE16" s="367"/>
      <c r="AF16" s="367"/>
      <c r="AG16" s="367"/>
      <c r="AH16" s="368"/>
      <c r="AI16" s="94"/>
    </row>
    <row r="17" spans="2:35" ht="26.25" customHeight="1">
      <c r="B17" s="369" t="s">
        <v>46</v>
      </c>
      <c r="C17" s="370"/>
      <c r="D17" s="370"/>
      <c r="E17" s="370"/>
      <c r="F17" s="370"/>
      <c r="G17" s="370"/>
      <c r="H17" s="370"/>
      <c r="I17" s="371"/>
      <c r="J17" s="372" t="str">
        <f>IF(参加申込書!D11="","",参加申込書!D11)</f>
        <v/>
      </c>
      <c r="K17" s="373"/>
      <c r="L17" s="373"/>
      <c r="M17" s="373"/>
      <c r="N17" s="373"/>
      <c r="O17" s="373"/>
      <c r="P17" s="373"/>
      <c r="Q17" s="373"/>
      <c r="R17" s="373"/>
      <c r="S17" s="373"/>
      <c r="T17" s="369" t="s">
        <v>46</v>
      </c>
      <c r="U17" s="370"/>
      <c r="V17" s="370"/>
      <c r="W17" s="370"/>
      <c r="X17" s="370"/>
      <c r="Y17" s="371"/>
      <c r="Z17" s="374"/>
      <c r="AA17" s="375"/>
      <c r="AB17" s="375"/>
      <c r="AC17" s="375"/>
      <c r="AD17" s="375"/>
      <c r="AE17" s="375"/>
      <c r="AF17" s="375"/>
      <c r="AG17" s="375"/>
      <c r="AH17" s="376"/>
      <c r="AI17" s="95"/>
    </row>
    <row r="18" spans="2:35" ht="26.25" customHeight="1">
      <c r="B18" s="360"/>
      <c r="C18" s="361"/>
      <c r="D18" s="361"/>
      <c r="E18" s="361"/>
      <c r="F18" s="361"/>
      <c r="G18" s="361"/>
      <c r="H18" s="361"/>
      <c r="I18" s="362"/>
      <c r="J18" s="355"/>
      <c r="K18" s="356"/>
      <c r="L18" s="356"/>
      <c r="M18" s="356"/>
      <c r="N18" s="356"/>
      <c r="O18" s="356"/>
      <c r="P18" s="356"/>
      <c r="Q18" s="356"/>
      <c r="R18" s="356"/>
      <c r="S18" s="356"/>
      <c r="T18" s="360"/>
      <c r="U18" s="361"/>
      <c r="V18" s="361"/>
      <c r="W18" s="361"/>
      <c r="X18" s="361"/>
      <c r="Y18" s="362"/>
      <c r="Z18" s="366"/>
      <c r="AA18" s="367"/>
      <c r="AB18" s="367"/>
      <c r="AC18" s="367"/>
      <c r="AD18" s="367"/>
      <c r="AE18" s="367"/>
      <c r="AF18" s="367"/>
      <c r="AG18" s="367"/>
      <c r="AH18" s="368"/>
      <c r="AI18" s="96"/>
    </row>
    <row r="19" spans="2:35" ht="26.25" customHeight="1">
      <c r="B19" s="369" t="s">
        <v>47</v>
      </c>
      <c r="C19" s="370"/>
      <c r="D19" s="370"/>
      <c r="E19" s="370"/>
      <c r="F19" s="370"/>
      <c r="G19" s="370"/>
      <c r="H19" s="370"/>
      <c r="I19" s="370"/>
      <c r="J19" s="372" t="str">
        <f>IF(参加申込書!J11="","",参加申込書!J11)</f>
        <v/>
      </c>
      <c r="K19" s="373"/>
      <c r="L19" s="373"/>
      <c r="M19" s="373"/>
      <c r="N19" s="373"/>
      <c r="O19" s="373"/>
      <c r="P19" s="373"/>
      <c r="Q19" s="373"/>
      <c r="R19" s="373"/>
      <c r="S19" s="373"/>
      <c r="T19" s="369" t="s">
        <v>47</v>
      </c>
      <c r="U19" s="370"/>
      <c r="V19" s="370"/>
      <c r="W19" s="370"/>
      <c r="X19" s="370"/>
      <c r="Y19" s="370"/>
      <c r="Z19" s="374"/>
      <c r="AA19" s="375"/>
      <c r="AB19" s="375"/>
      <c r="AC19" s="375"/>
      <c r="AD19" s="375"/>
      <c r="AE19" s="375"/>
      <c r="AF19" s="375"/>
      <c r="AG19" s="375"/>
      <c r="AH19" s="376"/>
      <c r="AI19" s="95"/>
    </row>
    <row r="20" spans="2:35" ht="26.25" customHeight="1">
      <c r="B20" s="357"/>
      <c r="C20" s="358"/>
      <c r="D20" s="358"/>
      <c r="E20" s="358"/>
      <c r="F20" s="358"/>
      <c r="G20" s="358"/>
      <c r="H20" s="358"/>
      <c r="I20" s="358"/>
      <c r="J20" s="353"/>
      <c r="K20" s="354"/>
      <c r="L20" s="354"/>
      <c r="M20" s="354"/>
      <c r="N20" s="354"/>
      <c r="O20" s="354"/>
      <c r="P20" s="354"/>
      <c r="Q20" s="354"/>
      <c r="R20" s="354"/>
      <c r="S20" s="354"/>
      <c r="T20" s="357"/>
      <c r="U20" s="358"/>
      <c r="V20" s="358"/>
      <c r="W20" s="358"/>
      <c r="X20" s="358"/>
      <c r="Y20" s="358"/>
      <c r="Z20" s="363"/>
      <c r="AA20" s="364"/>
      <c r="AB20" s="364"/>
      <c r="AC20" s="364"/>
      <c r="AD20" s="364"/>
      <c r="AE20" s="364"/>
      <c r="AF20" s="364"/>
      <c r="AG20" s="364"/>
      <c r="AH20" s="365"/>
      <c r="AI20" s="96"/>
    </row>
    <row r="21" spans="2:35" ht="49.5" customHeight="1">
      <c r="B21" s="337" t="s">
        <v>48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28"/>
      <c r="M21" s="319" t="s">
        <v>81</v>
      </c>
      <c r="N21" s="320"/>
      <c r="O21" s="97" t="s">
        <v>49</v>
      </c>
      <c r="P21" s="327" t="s">
        <v>50</v>
      </c>
      <c r="Q21" s="328"/>
      <c r="R21" s="331" t="s">
        <v>5</v>
      </c>
      <c r="S21" s="341"/>
      <c r="T21" s="337" t="s">
        <v>54</v>
      </c>
      <c r="U21" s="338"/>
      <c r="V21" s="338"/>
      <c r="W21" s="338"/>
      <c r="X21" s="338"/>
      <c r="Y21" s="338"/>
      <c r="Z21" s="338"/>
      <c r="AA21" s="328"/>
      <c r="AB21" s="319" t="s">
        <v>81</v>
      </c>
      <c r="AC21" s="320"/>
      <c r="AD21" s="97" t="s">
        <v>55</v>
      </c>
      <c r="AE21" s="327" t="s">
        <v>56</v>
      </c>
      <c r="AF21" s="328"/>
      <c r="AG21" s="331" t="s">
        <v>5</v>
      </c>
      <c r="AH21" s="332"/>
      <c r="AI21" s="345" t="s">
        <v>108</v>
      </c>
    </row>
    <row r="22" spans="2:35" ht="49.5" customHeight="1">
      <c r="B22" s="339"/>
      <c r="C22" s="340"/>
      <c r="D22" s="340"/>
      <c r="E22" s="340"/>
      <c r="F22" s="340"/>
      <c r="G22" s="340"/>
      <c r="H22" s="340"/>
      <c r="I22" s="340"/>
      <c r="J22" s="340"/>
      <c r="K22" s="340"/>
      <c r="L22" s="330"/>
      <c r="M22" s="321"/>
      <c r="N22" s="322"/>
      <c r="O22" s="127" t="s">
        <v>57</v>
      </c>
      <c r="P22" s="329"/>
      <c r="Q22" s="330"/>
      <c r="R22" s="333"/>
      <c r="S22" s="342"/>
      <c r="T22" s="339"/>
      <c r="U22" s="340"/>
      <c r="V22" s="340"/>
      <c r="W22" s="340"/>
      <c r="X22" s="340"/>
      <c r="Y22" s="340"/>
      <c r="Z22" s="340"/>
      <c r="AA22" s="330"/>
      <c r="AB22" s="321"/>
      <c r="AC22" s="322"/>
      <c r="AD22" s="127" t="s">
        <v>57</v>
      </c>
      <c r="AE22" s="329"/>
      <c r="AF22" s="330"/>
      <c r="AG22" s="333"/>
      <c r="AH22" s="334"/>
      <c r="AI22" s="345"/>
    </row>
    <row r="23" spans="2:35" s="98" customFormat="1" ht="49.5" customHeight="1">
      <c r="B23" s="99">
        <v>1</v>
      </c>
      <c r="C23" s="100"/>
      <c r="D23" s="101" t="str">
        <f>IF(参加申込書!M14="","",LEFT(RIGHT(参加申込書!M14,3)))</f>
        <v/>
      </c>
      <c r="E23" s="101" t="str">
        <f>IF(参加申込書!M14="","",LEFT(RIGHT(参加申込書!M14,2)))</f>
        <v/>
      </c>
      <c r="F23" s="101" t="str">
        <f>IF(参加申込書!M14="","",LEFT(RIGHT(参加申込書!M14,1)))</f>
        <v/>
      </c>
      <c r="G23" s="326" t="str">
        <f>IF(参加申込書!C14="","",参加申込書!C14)</f>
        <v/>
      </c>
      <c r="H23" s="326"/>
      <c r="I23" s="326"/>
      <c r="J23" s="326"/>
      <c r="K23" s="326"/>
      <c r="L23" s="102"/>
      <c r="M23" s="323">
        <v>4</v>
      </c>
      <c r="N23" s="324"/>
      <c r="O23" s="103" t="str">
        <f>IF(参加申込書!K14="","",参加申込書!K14)</f>
        <v/>
      </c>
      <c r="P23" s="103" t="str">
        <f>IF(参加申込書!J14="","",参加申込書!J14)</f>
        <v/>
      </c>
      <c r="Q23" s="104" t="s">
        <v>51</v>
      </c>
      <c r="R23" s="323" t="str">
        <f>IF(参加申込書!L14="","",参加申込書!L14)</f>
        <v/>
      </c>
      <c r="S23" s="326"/>
      <c r="T23" s="105">
        <v>1</v>
      </c>
      <c r="U23" s="106" t="str">
        <f>IF(AI23="","",LEFT(RIGHT(AI23,3)))</f>
        <v/>
      </c>
      <c r="V23" s="106" t="str">
        <f>IF(AI23="","",LEFT(RIGHT(AI23,2)))</f>
        <v/>
      </c>
      <c r="W23" s="106" t="str">
        <f>IF(AI23="","",LEFT(RIGHT(AI23,1)))</f>
        <v/>
      </c>
      <c r="X23" s="297"/>
      <c r="Y23" s="298"/>
      <c r="Z23" s="298"/>
      <c r="AA23" s="299"/>
      <c r="AB23" s="323">
        <v>4</v>
      </c>
      <c r="AC23" s="324"/>
      <c r="AD23" s="107"/>
      <c r="AE23" s="107"/>
      <c r="AF23" s="104" t="s">
        <v>51</v>
      </c>
      <c r="AG23" s="343"/>
      <c r="AH23" s="344"/>
      <c r="AI23" s="108"/>
    </row>
    <row r="24" spans="2:35" s="98" customFormat="1" ht="49.5" customHeight="1">
      <c r="B24" s="109">
        <v>2</v>
      </c>
      <c r="C24" s="110"/>
      <c r="D24" s="101" t="str">
        <f>IF(参加申込書!M15="","",LEFT(RIGHT(参加申込書!M15,3)))</f>
        <v/>
      </c>
      <c r="E24" s="101" t="str">
        <f>IF(参加申込書!M15="","",LEFT(RIGHT(参加申込書!M15,2)))</f>
        <v/>
      </c>
      <c r="F24" s="101" t="str">
        <f>IF(参加申込書!M15="","",LEFT(RIGHT(参加申込書!M15,1)))</f>
        <v/>
      </c>
      <c r="G24" s="312" t="str">
        <f>IF(参加申込書!C15="","",参加申込書!C15)</f>
        <v/>
      </c>
      <c r="H24" s="312"/>
      <c r="I24" s="312"/>
      <c r="J24" s="312"/>
      <c r="K24" s="312"/>
      <c r="L24" s="111"/>
      <c r="M24" s="311">
        <v>5</v>
      </c>
      <c r="N24" s="325"/>
      <c r="O24" s="112" t="str">
        <f>IF(参加申込書!K15="","",参加申込書!K15)</f>
        <v/>
      </c>
      <c r="P24" s="113" t="str">
        <f>IF(参加申込書!J15="","",参加申込書!J15)</f>
        <v/>
      </c>
      <c r="Q24" s="114" t="s">
        <v>51</v>
      </c>
      <c r="R24" s="311" t="str">
        <f>IF(参加申込書!L15="","",参加申込書!L15)</f>
        <v/>
      </c>
      <c r="S24" s="312"/>
      <c r="T24" s="115">
        <v>2</v>
      </c>
      <c r="U24" s="106" t="str">
        <f t="shared" ref="U24:U37" si="0">IF(AI24="","",LEFT(RIGHT(AI24,3)))</f>
        <v/>
      </c>
      <c r="V24" s="106" t="str">
        <f t="shared" ref="V24:V37" si="1">IF(AI24="","",LEFT(RIGHT(AI24,2)))</f>
        <v/>
      </c>
      <c r="W24" s="106" t="str">
        <f>IF(AI24="","",LEFT(RIGHT(AI24,1)))</f>
        <v/>
      </c>
      <c r="X24" s="297"/>
      <c r="Y24" s="298"/>
      <c r="Z24" s="298"/>
      <c r="AA24" s="299"/>
      <c r="AB24" s="311">
        <v>5</v>
      </c>
      <c r="AC24" s="325"/>
      <c r="AD24" s="116"/>
      <c r="AE24" s="116"/>
      <c r="AF24" s="114" t="s">
        <v>51</v>
      </c>
      <c r="AG24" s="313"/>
      <c r="AH24" s="314"/>
      <c r="AI24" s="117"/>
    </row>
    <row r="25" spans="2:35" s="98" customFormat="1" ht="49.5" customHeight="1">
      <c r="B25" s="109">
        <v>3</v>
      </c>
      <c r="C25" s="110"/>
      <c r="D25" s="101" t="str">
        <f>IF(参加申込書!M16="","",LEFT(RIGHT(参加申込書!M16,3)))</f>
        <v/>
      </c>
      <c r="E25" s="101" t="str">
        <f>IF(参加申込書!M16="","",LEFT(RIGHT(参加申込書!M16,2)))</f>
        <v/>
      </c>
      <c r="F25" s="101" t="str">
        <f>IF(参加申込書!M16="","",LEFT(RIGHT(参加申込書!M16,1)))</f>
        <v/>
      </c>
      <c r="G25" s="312" t="str">
        <f>IF(参加申込書!C16="","",参加申込書!C16)</f>
        <v/>
      </c>
      <c r="H25" s="312"/>
      <c r="I25" s="312"/>
      <c r="J25" s="312"/>
      <c r="K25" s="312"/>
      <c r="L25" s="111"/>
      <c r="M25" s="311">
        <v>6</v>
      </c>
      <c r="N25" s="325"/>
      <c r="O25" s="112" t="str">
        <f>IF(参加申込書!K16="","",参加申込書!K16)</f>
        <v/>
      </c>
      <c r="P25" s="113" t="str">
        <f>IF(参加申込書!J16="","",参加申込書!J16)</f>
        <v/>
      </c>
      <c r="Q25" s="114" t="s">
        <v>51</v>
      </c>
      <c r="R25" s="311" t="str">
        <f>IF(参加申込書!L16="","",参加申込書!L16)</f>
        <v/>
      </c>
      <c r="S25" s="312"/>
      <c r="T25" s="115">
        <v>3</v>
      </c>
      <c r="U25" s="106" t="str">
        <f t="shared" si="0"/>
        <v/>
      </c>
      <c r="V25" s="106" t="str">
        <f t="shared" si="1"/>
        <v/>
      </c>
      <c r="W25" s="106" t="str">
        <f t="shared" ref="W25:W37" si="2">IF(AI25="","",LEFT(RIGHT(AI25,1)))</f>
        <v/>
      </c>
      <c r="X25" s="297"/>
      <c r="Y25" s="298"/>
      <c r="Z25" s="298"/>
      <c r="AA25" s="299"/>
      <c r="AB25" s="311">
        <v>6</v>
      </c>
      <c r="AC25" s="325"/>
      <c r="AD25" s="116"/>
      <c r="AE25" s="116"/>
      <c r="AF25" s="114" t="s">
        <v>51</v>
      </c>
      <c r="AG25" s="313"/>
      <c r="AH25" s="314"/>
      <c r="AI25" s="117"/>
    </row>
    <row r="26" spans="2:35" s="98" customFormat="1" ht="49.5" customHeight="1">
      <c r="B26" s="109">
        <v>4</v>
      </c>
      <c r="C26" s="110"/>
      <c r="D26" s="101" t="str">
        <f>IF(参加申込書!M17="","",LEFT(RIGHT(参加申込書!M17,3)))</f>
        <v/>
      </c>
      <c r="E26" s="101" t="str">
        <f>IF(参加申込書!M17="","",LEFT(RIGHT(参加申込書!M17,2)))</f>
        <v/>
      </c>
      <c r="F26" s="101" t="str">
        <f>IF(参加申込書!M17="","",LEFT(RIGHT(参加申込書!M17,1)))</f>
        <v/>
      </c>
      <c r="G26" s="312" t="str">
        <f>IF(参加申込書!C17="","",参加申込書!C17)</f>
        <v/>
      </c>
      <c r="H26" s="312"/>
      <c r="I26" s="312"/>
      <c r="J26" s="312"/>
      <c r="K26" s="312"/>
      <c r="L26" s="111"/>
      <c r="M26" s="311">
        <v>7</v>
      </c>
      <c r="N26" s="325"/>
      <c r="O26" s="112" t="str">
        <f>IF(参加申込書!K17="","",参加申込書!K17)</f>
        <v/>
      </c>
      <c r="P26" s="113" t="str">
        <f>IF(参加申込書!J17="","",参加申込書!J17)</f>
        <v/>
      </c>
      <c r="Q26" s="114" t="s">
        <v>51</v>
      </c>
      <c r="R26" s="311" t="str">
        <f>IF(参加申込書!L17="","",参加申込書!L17)</f>
        <v/>
      </c>
      <c r="S26" s="312"/>
      <c r="T26" s="115">
        <v>4</v>
      </c>
      <c r="U26" s="106" t="str">
        <f t="shared" si="0"/>
        <v/>
      </c>
      <c r="V26" s="106" t="str">
        <f t="shared" si="1"/>
        <v/>
      </c>
      <c r="W26" s="106" t="str">
        <f t="shared" si="2"/>
        <v/>
      </c>
      <c r="X26" s="297"/>
      <c r="Y26" s="298"/>
      <c r="Z26" s="298"/>
      <c r="AA26" s="299"/>
      <c r="AB26" s="311">
        <v>7</v>
      </c>
      <c r="AC26" s="325"/>
      <c r="AD26" s="116"/>
      <c r="AE26" s="116"/>
      <c r="AF26" s="114" t="s">
        <v>51</v>
      </c>
      <c r="AG26" s="313"/>
      <c r="AH26" s="314"/>
      <c r="AI26" s="117"/>
    </row>
    <row r="27" spans="2:35" s="98" customFormat="1" ht="49.5" customHeight="1">
      <c r="B27" s="109">
        <v>5</v>
      </c>
      <c r="C27" s="110"/>
      <c r="D27" s="101" t="str">
        <f>IF(参加申込書!M18="","",LEFT(RIGHT(参加申込書!M18,3)))</f>
        <v/>
      </c>
      <c r="E27" s="101" t="str">
        <f>IF(参加申込書!M18="","",LEFT(RIGHT(参加申込書!M18,2)))</f>
        <v/>
      </c>
      <c r="F27" s="101" t="str">
        <f>IF(参加申込書!M18="","",LEFT(RIGHT(参加申込書!M18,1)))</f>
        <v/>
      </c>
      <c r="G27" s="312" t="str">
        <f>IF(参加申込書!C18="","",参加申込書!C18)</f>
        <v/>
      </c>
      <c r="H27" s="312"/>
      <c r="I27" s="312"/>
      <c r="J27" s="312"/>
      <c r="K27" s="312"/>
      <c r="L27" s="111"/>
      <c r="M27" s="311">
        <v>8</v>
      </c>
      <c r="N27" s="325"/>
      <c r="O27" s="112" t="str">
        <f>IF(参加申込書!K18="","",参加申込書!K18)</f>
        <v/>
      </c>
      <c r="P27" s="113" t="str">
        <f>IF(参加申込書!J18="","",参加申込書!J18)</f>
        <v/>
      </c>
      <c r="Q27" s="114" t="s">
        <v>51</v>
      </c>
      <c r="R27" s="311" t="str">
        <f>IF(参加申込書!L18="","",参加申込書!L18)</f>
        <v/>
      </c>
      <c r="S27" s="312"/>
      <c r="T27" s="115">
        <v>5</v>
      </c>
      <c r="U27" s="106" t="str">
        <f t="shared" si="0"/>
        <v/>
      </c>
      <c r="V27" s="106" t="str">
        <f t="shared" si="1"/>
        <v/>
      </c>
      <c r="W27" s="106" t="str">
        <f t="shared" si="2"/>
        <v/>
      </c>
      <c r="X27" s="297"/>
      <c r="Y27" s="298"/>
      <c r="Z27" s="298"/>
      <c r="AA27" s="299"/>
      <c r="AB27" s="311">
        <v>8</v>
      </c>
      <c r="AC27" s="325"/>
      <c r="AD27" s="116"/>
      <c r="AE27" s="116"/>
      <c r="AF27" s="114" t="s">
        <v>51</v>
      </c>
      <c r="AG27" s="313"/>
      <c r="AH27" s="314"/>
      <c r="AI27" s="117"/>
    </row>
    <row r="28" spans="2:35" s="98" customFormat="1" ht="49.5" customHeight="1">
      <c r="B28" s="109">
        <v>6</v>
      </c>
      <c r="C28" s="110"/>
      <c r="D28" s="101" t="str">
        <f>IF(参加申込書!M19="","",LEFT(RIGHT(参加申込書!M19,3)))</f>
        <v/>
      </c>
      <c r="E28" s="101" t="str">
        <f>IF(参加申込書!M19="","",LEFT(RIGHT(参加申込書!M19,2)))</f>
        <v/>
      </c>
      <c r="F28" s="101" t="str">
        <f>IF(参加申込書!M19="","",LEFT(RIGHT(参加申込書!M19,1)))</f>
        <v/>
      </c>
      <c r="G28" s="312" t="str">
        <f>IF(参加申込書!C19="","",参加申込書!C19)</f>
        <v/>
      </c>
      <c r="H28" s="312"/>
      <c r="I28" s="312"/>
      <c r="J28" s="312"/>
      <c r="K28" s="312"/>
      <c r="L28" s="111"/>
      <c r="M28" s="311">
        <v>9</v>
      </c>
      <c r="N28" s="325"/>
      <c r="O28" s="112" t="str">
        <f>IF(参加申込書!K19="","",参加申込書!K19)</f>
        <v/>
      </c>
      <c r="P28" s="113" t="str">
        <f>IF(参加申込書!J19="","",参加申込書!J19)</f>
        <v/>
      </c>
      <c r="Q28" s="114" t="s">
        <v>51</v>
      </c>
      <c r="R28" s="311" t="str">
        <f>IF(参加申込書!L19="","",参加申込書!L19)</f>
        <v/>
      </c>
      <c r="S28" s="312"/>
      <c r="T28" s="115">
        <v>6</v>
      </c>
      <c r="U28" s="106" t="str">
        <f t="shared" si="0"/>
        <v/>
      </c>
      <c r="V28" s="106" t="str">
        <f t="shared" si="1"/>
        <v/>
      </c>
      <c r="W28" s="106" t="str">
        <f t="shared" si="2"/>
        <v/>
      </c>
      <c r="X28" s="297"/>
      <c r="Y28" s="298"/>
      <c r="Z28" s="298"/>
      <c r="AA28" s="299"/>
      <c r="AB28" s="311">
        <v>9</v>
      </c>
      <c r="AC28" s="325"/>
      <c r="AD28" s="116"/>
      <c r="AE28" s="116"/>
      <c r="AF28" s="114" t="s">
        <v>51</v>
      </c>
      <c r="AG28" s="313"/>
      <c r="AH28" s="314"/>
      <c r="AI28" s="117"/>
    </row>
    <row r="29" spans="2:35" s="98" customFormat="1" ht="49.5" customHeight="1">
      <c r="B29" s="109">
        <v>7</v>
      </c>
      <c r="C29" s="110"/>
      <c r="D29" s="101" t="str">
        <f>IF(参加申込書!M20="","",LEFT(RIGHT(参加申込書!M20,3)))</f>
        <v/>
      </c>
      <c r="E29" s="101" t="str">
        <f>IF(参加申込書!M20="","",LEFT(RIGHT(参加申込書!M20,2)))</f>
        <v/>
      </c>
      <c r="F29" s="101" t="str">
        <f>IF(参加申込書!M20="","",LEFT(RIGHT(参加申込書!M20,1)))</f>
        <v/>
      </c>
      <c r="G29" s="312" t="str">
        <f>IF(参加申込書!C20="","",参加申込書!C20)</f>
        <v/>
      </c>
      <c r="H29" s="312"/>
      <c r="I29" s="312"/>
      <c r="J29" s="312"/>
      <c r="K29" s="312"/>
      <c r="L29" s="111"/>
      <c r="M29" s="311">
        <v>10</v>
      </c>
      <c r="N29" s="325"/>
      <c r="O29" s="112" t="str">
        <f>IF(参加申込書!K20="","",参加申込書!K20)</f>
        <v/>
      </c>
      <c r="P29" s="113" t="str">
        <f>IF(参加申込書!J20="","",参加申込書!J20)</f>
        <v/>
      </c>
      <c r="Q29" s="114" t="s">
        <v>51</v>
      </c>
      <c r="R29" s="311" t="str">
        <f>IF(参加申込書!L20="","",参加申込書!L20)</f>
        <v/>
      </c>
      <c r="S29" s="312"/>
      <c r="T29" s="115">
        <v>7</v>
      </c>
      <c r="U29" s="106" t="str">
        <f t="shared" si="0"/>
        <v/>
      </c>
      <c r="V29" s="106" t="str">
        <f t="shared" si="1"/>
        <v/>
      </c>
      <c r="W29" s="106" t="str">
        <f t="shared" si="2"/>
        <v/>
      </c>
      <c r="X29" s="297"/>
      <c r="Y29" s="298"/>
      <c r="Z29" s="298"/>
      <c r="AA29" s="299"/>
      <c r="AB29" s="311">
        <v>10</v>
      </c>
      <c r="AC29" s="325"/>
      <c r="AD29" s="116"/>
      <c r="AE29" s="116"/>
      <c r="AF29" s="114" t="s">
        <v>51</v>
      </c>
      <c r="AG29" s="313"/>
      <c r="AH29" s="314"/>
      <c r="AI29" s="117"/>
    </row>
    <row r="30" spans="2:35" s="98" customFormat="1" ht="49.5" customHeight="1">
      <c r="B30" s="109">
        <v>8</v>
      </c>
      <c r="C30" s="110"/>
      <c r="D30" s="101" t="str">
        <f>IF(参加申込書!M21="","",LEFT(RIGHT(参加申込書!M21,3)))</f>
        <v/>
      </c>
      <c r="E30" s="101" t="str">
        <f>IF(参加申込書!M21="","",LEFT(RIGHT(参加申込書!M21,2)))</f>
        <v/>
      </c>
      <c r="F30" s="101" t="str">
        <f>IF(参加申込書!M21="","",LEFT(RIGHT(参加申込書!M21,1)))</f>
        <v/>
      </c>
      <c r="G30" s="312" t="str">
        <f>IF(参加申込書!C21="","",参加申込書!C21)</f>
        <v/>
      </c>
      <c r="H30" s="312"/>
      <c r="I30" s="312"/>
      <c r="J30" s="312"/>
      <c r="K30" s="312"/>
      <c r="L30" s="111"/>
      <c r="M30" s="311">
        <v>11</v>
      </c>
      <c r="N30" s="325"/>
      <c r="O30" s="112" t="str">
        <f>IF(参加申込書!K21="","",参加申込書!K21)</f>
        <v/>
      </c>
      <c r="P30" s="113" t="str">
        <f>IF(参加申込書!J21="","",参加申込書!J21)</f>
        <v/>
      </c>
      <c r="Q30" s="114" t="s">
        <v>51</v>
      </c>
      <c r="R30" s="311" t="str">
        <f>IF(参加申込書!L21="","",参加申込書!L21)</f>
        <v/>
      </c>
      <c r="S30" s="335"/>
      <c r="T30" s="115">
        <v>8</v>
      </c>
      <c r="U30" s="106" t="str">
        <f t="shared" si="0"/>
        <v/>
      </c>
      <c r="V30" s="106" t="str">
        <f t="shared" si="1"/>
        <v/>
      </c>
      <c r="W30" s="106" t="str">
        <f t="shared" si="2"/>
        <v/>
      </c>
      <c r="X30" s="297"/>
      <c r="Y30" s="298"/>
      <c r="Z30" s="298"/>
      <c r="AA30" s="299"/>
      <c r="AB30" s="311">
        <v>11</v>
      </c>
      <c r="AC30" s="325"/>
      <c r="AD30" s="116"/>
      <c r="AE30" s="116"/>
      <c r="AF30" s="114" t="s">
        <v>51</v>
      </c>
      <c r="AG30" s="313"/>
      <c r="AH30" s="336"/>
      <c r="AI30" s="117"/>
    </row>
    <row r="31" spans="2:35" s="98" customFormat="1" ht="49.5" customHeight="1">
      <c r="B31" s="109">
        <v>9</v>
      </c>
      <c r="C31" s="110"/>
      <c r="D31" s="101" t="str">
        <f>IF(参加申込書!M22="","",LEFT(RIGHT(参加申込書!M22,3)))</f>
        <v/>
      </c>
      <c r="E31" s="101" t="str">
        <f>IF(参加申込書!M22="","",LEFT(RIGHT(参加申込書!M22,2)))</f>
        <v/>
      </c>
      <c r="F31" s="101" t="str">
        <f>IF(参加申込書!M22="","",LEFT(RIGHT(参加申込書!M22,1)))</f>
        <v/>
      </c>
      <c r="G31" s="312" t="str">
        <f>IF(参加申込書!C22="","",参加申込書!C22)</f>
        <v/>
      </c>
      <c r="H31" s="312"/>
      <c r="I31" s="312"/>
      <c r="J31" s="312"/>
      <c r="K31" s="312"/>
      <c r="L31" s="111"/>
      <c r="M31" s="311">
        <v>12</v>
      </c>
      <c r="N31" s="325"/>
      <c r="O31" s="112" t="str">
        <f>IF(参加申込書!K22="","",参加申込書!K22)</f>
        <v/>
      </c>
      <c r="P31" s="113" t="str">
        <f>IF(参加申込書!J22="","",参加申込書!J22)</f>
        <v/>
      </c>
      <c r="Q31" s="114" t="s">
        <v>51</v>
      </c>
      <c r="R31" s="311" t="str">
        <f>IF(参加申込書!L22="","",参加申込書!L22)</f>
        <v/>
      </c>
      <c r="S31" s="312"/>
      <c r="T31" s="115">
        <v>9</v>
      </c>
      <c r="U31" s="106" t="str">
        <f t="shared" si="0"/>
        <v/>
      </c>
      <c r="V31" s="106" t="str">
        <f t="shared" si="1"/>
        <v/>
      </c>
      <c r="W31" s="106" t="str">
        <f t="shared" si="2"/>
        <v/>
      </c>
      <c r="X31" s="297"/>
      <c r="Y31" s="298"/>
      <c r="Z31" s="298"/>
      <c r="AA31" s="299"/>
      <c r="AB31" s="311">
        <v>12</v>
      </c>
      <c r="AC31" s="325"/>
      <c r="AD31" s="116"/>
      <c r="AE31" s="116"/>
      <c r="AF31" s="114" t="s">
        <v>51</v>
      </c>
      <c r="AG31" s="313"/>
      <c r="AH31" s="314"/>
      <c r="AI31" s="117"/>
    </row>
    <row r="32" spans="2:35" s="98" customFormat="1" ht="49.5" customHeight="1">
      <c r="B32" s="109">
        <v>10</v>
      </c>
      <c r="C32" s="110"/>
      <c r="D32" s="101" t="str">
        <f>IF(参加申込書!M23="","",LEFT(RIGHT(参加申込書!M23,3)))</f>
        <v/>
      </c>
      <c r="E32" s="101" t="str">
        <f>IF(参加申込書!M23="","",LEFT(RIGHT(参加申込書!M23,2)))</f>
        <v/>
      </c>
      <c r="F32" s="101" t="str">
        <f>IF(参加申込書!M23="","",LEFT(RIGHT(参加申込書!M23,1)))</f>
        <v/>
      </c>
      <c r="G32" s="312" t="str">
        <f>IF(参加申込書!C23="","",参加申込書!C23)</f>
        <v/>
      </c>
      <c r="H32" s="312"/>
      <c r="I32" s="312"/>
      <c r="J32" s="312"/>
      <c r="K32" s="312"/>
      <c r="L32" s="111"/>
      <c r="M32" s="311">
        <v>13</v>
      </c>
      <c r="N32" s="325"/>
      <c r="O32" s="112" t="str">
        <f>IF(参加申込書!K23="","",参加申込書!K23)</f>
        <v/>
      </c>
      <c r="P32" s="113" t="str">
        <f>IF(参加申込書!J23="","",参加申込書!J23)</f>
        <v/>
      </c>
      <c r="Q32" s="114" t="s">
        <v>51</v>
      </c>
      <c r="R32" s="311" t="str">
        <f>IF(参加申込書!L23="","",参加申込書!L23)</f>
        <v/>
      </c>
      <c r="S32" s="312"/>
      <c r="T32" s="115">
        <v>10</v>
      </c>
      <c r="U32" s="106" t="str">
        <f t="shared" si="0"/>
        <v/>
      </c>
      <c r="V32" s="106" t="str">
        <f t="shared" si="1"/>
        <v/>
      </c>
      <c r="W32" s="106" t="str">
        <f t="shared" si="2"/>
        <v/>
      </c>
      <c r="X32" s="297"/>
      <c r="Y32" s="298"/>
      <c r="Z32" s="298"/>
      <c r="AA32" s="299"/>
      <c r="AB32" s="311">
        <v>13</v>
      </c>
      <c r="AC32" s="325"/>
      <c r="AD32" s="116"/>
      <c r="AE32" s="116"/>
      <c r="AF32" s="114" t="s">
        <v>51</v>
      </c>
      <c r="AG32" s="313"/>
      <c r="AH32" s="314"/>
      <c r="AI32" s="117"/>
    </row>
    <row r="33" spans="2:35" s="98" customFormat="1" ht="49.5" customHeight="1">
      <c r="B33" s="109">
        <v>11</v>
      </c>
      <c r="C33" s="110"/>
      <c r="D33" s="101" t="str">
        <f>IF(参加申込書!M24="","",LEFT(RIGHT(参加申込書!M24,3)))</f>
        <v/>
      </c>
      <c r="E33" s="101" t="str">
        <f>IF(参加申込書!M24="","",LEFT(RIGHT(参加申込書!M24,2)))</f>
        <v/>
      </c>
      <c r="F33" s="101" t="str">
        <f>IF(参加申込書!M24="","",LEFT(RIGHT(参加申込書!M24,1)))</f>
        <v/>
      </c>
      <c r="G33" s="312" t="str">
        <f>IF(参加申込書!C24="","",参加申込書!C24)</f>
        <v/>
      </c>
      <c r="H33" s="312"/>
      <c r="I33" s="312"/>
      <c r="J33" s="312"/>
      <c r="K33" s="312"/>
      <c r="L33" s="111"/>
      <c r="M33" s="311">
        <v>14</v>
      </c>
      <c r="N33" s="325"/>
      <c r="O33" s="112" t="str">
        <f>IF(参加申込書!K24="","",参加申込書!K24)</f>
        <v/>
      </c>
      <c r="P33" s="113" t="str">
        <f>IF(参加申込書!J24="","",参加申込書!J24)</f>
        <v/>
      </c>
      <c r="Q33" s="114" t="s">
        <v>51</v>
      </c>
      <c r="R33" s="311" t="str">
        <f>IF(参加申込書!L24="","",参加申込書!L24)</f>
        <v/>
      </c>
      <c r="S33" s="312"/>
      <c r="T33" s="115">
        <v>11</v>
      </c>
      <c r="U33" s="106" t="str">
        <f t="shared" si="0"/>
        <v/>
      </c>
      <c r="V33" s="106" t="str">
        <f t="shared" si="1"/>
        <v/>
      </c>
      <c r="W33" s="106" t="str">
        <f t="shared" si="2"/>
        <v/>
      </c>
      <c r="X33" s="297"/>
      <c r="Y33" s="298"/>
      <c r="Z33" s="298"/>
      <c r="AA33" s="299"/>
      <c r="AB33" s="311">
        <v>14</v>
      </c>
      <c r="AC33" s="325"/>
      <c r="AD33" s="116"/>
      <c r="AE33" s="116"/>
      <c r="AF33" s="114" t="s">
        <v>51</v>
      </c>
      <c r="AG33" s="313"/>
      <c r="AH33" s="314"/>
      <c r="AI33" s="117"/>
    </row>
    <row r="34" spans="2:35" s="98" customFormat="1" ht="49.5" customHeight="1">
      <c r="B34" s="109">
        <v>12</v>
      </c>
      <c r="C34" s="110"/>
      <c r="D34" s="101" t="str">
        <f>IF(参加申込書!M25="","",LEFT(RIGHT(参加申込書!M25,3)))</f>
        <v/>
      </c>
      <c r="E34" s="101" t="str">
        <f>IF(参加申込書!M25="","",LEFT(RIGHT(参加申込書!M25,2)))</f>
        <v/>
      </c>
      <c r="F34" s="101" t="str">
        <f>IF(参加申込書!M25="","",LEFT(RIGHT(参加申込書!M25,1)))</f>
        <v/>
      </c>
      <c r="G34" s="312" t="str">
        <f>IF(参加申込書!C25="","",参加申込書!C25)</f>
        <v/>
      </c>
      <c r="H34" s="312"/>
      <c r="I34" s="312"/>
      <c r="J34" s="312"/>
      <c r="K34" s="312"/>
      <c r="L34" s="111"/>
      <c r="M34" s="311">
        <v>15</v>
      </c>
      <c r="N34" s="325"/>
      <c r="O34" s="112" t="str">
        <f>IF(参加申込書!K25="","",参加申込書!K25)</f>
        <v/>
      </c>
      <c r="P34" s="113" t="str">
        <f>IF(参加申込書!J25="","",参加申込書!J25)</f>
        <v/>
      </c>
      <c r="Q34" s="114" t="s">
        <v>51</v>
      </c>
      <c r="R34" s="311" t="str">
        <f>IF(参加申込書!L25="","",参加申込書!L25)</f>
        <v/>
      </c>
      <c r="S34" s="312"/>
      <c r="T34" s="115">
        <v>12</v>
      </c>
      <c r="U34" s="106" t="str">
        <f t="shared" si="0"/>
        <v/>
      </c>
      <c r="V34" s="106" t="str">
        <f t="shared" si="1"/>
        <v/>
      </c>
      <c r="W34" s="106" t="str">
        <f t="shared" si="2"/>
        <v/>
      </c>
      <c r="X34" s="297"/>
      <c r="Y34" s="298"/>
      <c r="Z34" s="298"/>
      <c r="AA34" s="299"/>
      <c r="AB34" s="311">
        <v>15</v>
      </c>
      <c r="AC34" s="325"/>
      <c r="AD34" s="116"/>
      <c r="AE34" s="116"/>
      <c r="AF34" s="114" t="s">
        <v>51</v>
      </c>
      <c r="AG34" s="313"/>
      <c r="AH34" s="314"/>
      <c r="AI34" s="117"/>
    </row>
    <row r="35" spans="2:35" s="98" customFormat="1" ht="49.5" customHeight="1">
      <c r="B35" s="109">
        <v>13</v>
      </c>
      <c r="C35" s="110"/>
      <c r="D35" s="101" t="str">
        <f>IF(参加申込書!M26="","",LEFT(RIGHT(参加申込書!M26,3)))</f>
        <v/>
      </c>
      <c r="E35" s="101" t="str">
        <f>IF(参加申込書!M26="","",LEFT(RIGHT(参加申込書!M26,2)))</f>
        <v/>
      </c>
      <c r="F35" s="101" t="str">
        <f>IF(参加申込書!M26="","",LEFT(RIGHT(参加申込書!M26,1)))</f>
        <v/>
      </c>
      <c r="G35" s="312" t="str">
        <f>IF(参加申込書!C26="","",参加申込書!C26)</f>
        <v/>
      </c>
      <c r="H35" s="312"/>
      <c r="I35" s="312"/>
      <c r="J35" s="312"/>
      <c r="K35" s="312"/>
      <c r="L35" s="111"/>
      <c r="M35" s="311">
        <v>16</v>
      </c>
      <c r="N35" s="325"/>
      <c r="O35" s="112" t="str">
        <f>IF(参加申込書!K26="","",参加申込書!K26)</f>
        <v/>
      </c>
      <c r="P35" s="113" t="str">
        <f>IF(参加申込書!J26="","",参加申込書!J26)</f>
        <v/>
      </c>
      <c r="Q35" s="114" t="s">
        <v>51</v>
      </c>
      <c r="R35" s="311" t="str">
        <f>IF(参加申込書!L26="","",参加申込書!L26)</f>
        <v/>
      </c>
      <c r="S35" s="335"/>
      <c r="T35" s="115">
        <v>13</v>
      </c>
      <c r="U35" s="106" t="str">
        <f t="shared" si="0"/>
        <v/>
      </c>
      <c r="V35" s="106" t="str">
        <f t="shared" si="1"/>
        <v/>
      </c>
      <c r="W35" s="106" t="str">
        <f t="shared" si="2"/>
        <v/>
      </c>
      <c r="X35" s="297"/>
      <c r="Y35" s="298"/>
      <c r="Z35" s="298"/>
      <c r="AA35" s="299"/>
      <c r="AB35" s="311">
        <v>16</v>
      </c>
      <c r="AC35" s="325"/>
      <c r="AD35" s="116"/>
      <c r="AE35" s="116"/>
      <c r="AF35" s="114" t="s">
        <v>51</v>
      </c>
      <c r="AG35" s="313"/>
      <c r="AH35" s="336"/>
      <c r="AI35" s="117"/>
    </row>
    <row r="36" spans="2:35" s="98" customFormat="1" ht="49.5" customHeight="1">
      <c r="B36" s="109">
        <v>14</v>
      </c>
      <c r="C36" s="110"/>
      <c r="D36" s="101" t="str">
        <f>IF(参加申込書!M27="","",LEFT(RIGHT(参加申込書!M27,3)))</f>
        <v/>
      </c>
      <c r="E36" s="101" t="str">
        <f>IF(参加申込書!M27="","",LEFT(RIGHT(参加申込書!M27,2)))</f>
        <v/>
      </c>
      <c r="F36" s="101" t="str">
        <f>IF(参加申込書!M27="","",LEFT(RIGHT(参加申込書!M27,1)))</f>
        <v/>
      </c>
      <c r="G36" s="312" t="str">
        <f>IF(参加申込書!C27="","",参加申込書!C27)</f>
        <v/>
      </c>
      <c r="H36" s="312"/>
      <c r="I36" s="312"/>
      <c r="J36" s="312"/>
      <c r="K36" s="312"/>
      <c r="L36" s="111"/>
      <c r="M36" s="311">
        <v>17</v>
      </c>
      <c r="N36" s="325"/>
      <c r="O36" s="112" t="str">
        <f>IF(参加申込書!K27="","",参加申込書!K27)</f>
        <v/>
      </c>
      <c r="P36" s="113" t="str">
        <f>IF(参加申込書!J27="","",参加申込書!J27)</f>
        <v/>
      </c>
      <c r="Q36" s="114" t="s">
        <v>51</v>
      </c>
      <c r="R36" s="311" t="str">
        <f>IF(参加申込書!L27="","",参加申込書!L27)</f>
        <v/>
      </c>
      <c r="S36" s="312"/>
      <c r="T36" s="115">
        <v>14</v>
      </c>
      <c r="U36" s="106" t="str">
        <f>IF(AI36="","",LEFT(RIGHT(AI36,3)))</f>
        <v/>
      </c>
      <c r="V36" s="106" t="str">
        <f>IF(AI36="","",LEFT(RIGHT(AI36,2)))</f>
        <v/>
      </c>
      <c r="W36" s="106" t="str">
        <f>IF(AI36="","",LEFT(RIGHT(AI36,1)))</f>
        <v/>
      </c>
      <c r="X36" s="297"/>
      <c r="Y36" s="298"/>
      <c r="Z36" s="298"/>
      <c r="AA36" s="299"/>
      <c r="AB36" s="311">
        <v>17</v>
      </c>
      <c r="AC36" s="325"/>
      <c r="AD36" s="116"/>
      <c r="AE36" s="116"/>
      <c r="AF36" s="114" t="s">
        <v>51</v>
      </c>
      <c r="AG36" s="313"/>
      <c r="AH36" s="314"/>
      <c r="AI36" s="117"/>
    </row>
    <row r="37" spans="2:35" s="98" customFormat="1" ht="49.5" customHeight="1">
      <c r="B37" s="118">
        <v>15</v>
      </c>
      <c r="C37" s="119"/>
      <c r="D37" s="101" t="str">
        <f>IF(参加申込書!M28="","",LEFT(RIGHT(参加申込書!M28,3)))</f>
        <v/>
      </c>
      <c r="E37" s="101" t="str">
        <f>IF(参加申込書!M28="","",LEFT(RIGHT(参加申込書!M28,2)))</f>
        <v/>
      </c>
      <c r="F37" s="101" t="str">
        <f>IF(参加申込書!M28="","",LEFT(RIGHT(参加申込書!M28,1)))</f>
        <v/>
      </c>
      <c r="G37" s="346" t="str">
        <f>IF(参加申込書!C28="","",参加申込書!C28)</f>
        <v/>
      </c>
      <c r="H37" s="346"/>
      <c r="I37" s="346"/>
      <c r="J37" s="346"/>
      <c r="K37" s="346"/>
      <c r="L37" s="120"/>
      <c r="M37" s="315">
        <v>18</v>
      </c>
      <c r="N37" s="347"/>
      <c r="O37" s="121" t="str">
        <f>IF(参加申込書!K28="","",参加申込書!K28)</f>
        <v/>
      </c>
      <c r="P37" s="121" t="str">
        <f>IF(参加申込書!J28="","",参加申込書!J28)</f>
        <v/>
      </c>
      <c r="Q37" s="122" t="s">
        <v>51</v>
      </c>
      <c r="R37" s="315" t="str">
        <f>IF(参加申込書!L28="","",参加申込書!L28)</f>
        <v/>
      </c>
      <c r="S37" s="316"/>
      <c r="T37" s="123">
        <v>15</v>
      </c>
      <c r="U37" s="106" t="str">
        <f t="shared" si="0"/>
        <v/>
      </c>
      <c r="V37" s="106" t="str">
        <f t="shared" si="1"/>
        <v/>
      </c>
      <c r="W37" s="106" t="str">
        <f t="shared" si="2"/>
        <v/>
      </c>
      <c r="X37" s="297"/>
      <c r="Y37" s="298"/>
      <c r="Z37" s="298"/>
      <c r="AA37" s="299"/>
      <c r="AB37" s="315">
        <v>18</v>
      </c>
      <c r="AC37" s="347"/>
      <c r="AD37" s="124"/>
      <c r="AE37" s="124"/>
      <c r="AF37" s="122" t="s">
        <v>51</v>
      </c>
      <c r="AG37" s="317"/>
      <c r="AH37" s="318"/>
      <c r="AI37" s="117"/>
    </row>
    <row r="38" spans="2:35" ht="24.75" customHeight="1">
      <c r="B38" s="125"/>
      <c r="C38" s="125"/>
      <c r="D38" s="126"/>
      <c r="E38" s="126"/>
      <c r="F38" s="126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</row>
    <row r="39" spans="2:35">
      <c r="I39" s="89"/>
      <c r="J39" s="89"/>
    </row>
    <row r="41" spans="2:35">
      <c r="I41" s="89"/>
      <c r="J41" s="89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AI13:AI20 AD23:AE37 AG23:AI37 X23:X37">
    <cfRule type="cellIs" dxfId="2" priority="1" stopIfTrue="1" operator="equal">
      <formula>""</formula>
    </cfRule>
  </conditionalFormatting>
  <conditionalFormatting sqref="G23:K37 O23:P37 R23:S37 J10:AH10 J13 J15 J17 J19">
    <cfRule type="cellIs" dxfId="1" priority="2" stopIfTrue="1" operator="equal">
      <formula>""</formula>
    </cfRule>
  </conditionalFormatting>
  <conditionalFormatting sqref="Z13 Z15 Z17 Z19">
    <cfRule type="cellIs" dxfId="0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382" t="s">
        <v>33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393" t="str">
        <f>IF(参加申込書!P3="男子","&lt;男子&gt;",IF(参加申込書!P3="女子","&lt;女子&gt;",""))</f>
        <v/>
      </c>
      <c r="K2" s="393"/>
      <c r="L2" s="393"/>
      <c r="M2" s="394"/>
      <c r="N2" s="384" t="s">
        <v>28</v>
      </c>
      <c r="O2" s="385"/>
      <c r="P2" s="386"/>
      <c r="Q2" s="387">
        <f>参加申込書!Q12</f>
        <v>0</v>
      </c>
      <c r="R2" s="388"/>
      <c r="S2" s="389"/>
    </row>
    <row r="3" spans="1:21" ht="27.95" customHeight="1">
      <c r="A3" s="397" t="s">
        <v>9</v>
      </c>
      <c r="B3" s="377"/>
      <c r="C3" s="398"/>
      <c r="D3" s="377" t="str">
        <f>参加申込書!E9</f>
        <v/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8"/>
    </row>
    <row r="4" spans="1:21" ht="27.95" customHeight="1">
      <c r="A4" s="407" t="s">
        <v>3</v>
      </c>
      <c r="B4" s="404"/>
      <c r="C4" s="408"/>
      <c r="D4" s="404">
        <f>参加申込書!D10</f>
        <v>0</v>
      </c>
      <c r="E4" s="404"/>
      <c r="F4" s="404"/>
      <c r="G4" s="404"/>
      <c r="H4" s="405"/>
      <c r="I4" s="399" t="s">
        <v>19</v>
      </c>
      <c r="J4" s="400"/>
      <c r="K4" s="400"/>
      <c r="L4" s="401"/>
      <c r="M4" s="390">
        <f>参加申込書!J10</f>
        <v>0</v>
      </c>
      <c r="N4" s="391"/>
      <c r="O4" s="391"/>
      <c r="P4" s="391"/>
      <c r="Q4" s="391"/>
      <c r="R4" s="391"/>
      <c r="S4" s="392"/>
    </row>
    <row r="5" spans="1:21" ht="27.95" customHeight="1" thickBot="1">
      <c r="A5" s="409" t="s">
        <v>13</v>
      </c>
      <c r="B5" s="410"/>
      <c r="C5" s="411"/>
      <c r="D5" s="410">
        <f>参加申込書!D11</f>
        <v>0</v>
      </c>
      <c r="E5" s="410"/>
      <c r="F5" s="410"/>
      <c r="G5" s="410"/>
      <c r="H5" s="420"/>
      <c r="I5" s="427" t="s">
        <v>20</v>
      </c>
      <c r="J5" s="428"/>
      <c r="K5" s="428"/>
      <c r="L5" s="429"/>
      <c r="M5" s="417">
        <f>参加申込書!J11</f>
        <v>0</v>
      </c>
      <c r="N5" s="418"/>
      <c r="O5" s="418"/>
      <c r="P5" s="418"/>
      <c r="Q5" s="418"/>
      <c r="R5" s="418"/>
      <c r="S5" s="419"/>
    </row>
    <row r="6" spans="1:21" ht="27.95" customHeight="1">
      <c r="A6" s="402" t="s">
        <v>6</v>
      </c>
      <c r="B6" s="422" t="s">
        <v>12</v>
      </c>
      <c r="C6" s="422"/>
      <c r="D6" s="422"/>
      <c r="E6" s="422"/>
      <c r="F6" s="422"/>
      <c r="G6" s="422"/>
      <c r="H6" s="422"/>
      <c r="I6" s="421" t="s">
        <v>7</v>
      </c>
      <c r="J6" s="398"/>
      <c r="K6" s="379" t="s">
        <v>29</v>
      </c>
      <c r="L6" s="380"/>
      <c r="M6" s="380"/>
      <c r="N6" s="381"/>
      <c r="O6" s="377" t="s">
        <v>10</v>
      </c>
      <c r="P6" s="395"/>
      <c r="Q6" s="395"/>
      <c r="R6" s="395"/>
      <c r="S6" s="396"/>
    </row>
    <row r="7" spans="1:21" ht="27.95" customHeight="1">
      <c r="A7" s="403"/>
      <c r="B7" s="423"/>
      <c r="C7" s="423"/>
      <c r="D7" s="423"/>
      <c r="E7" s="423"/>
      <c r="F7" s="423"/>
      <c r="G7" s="423"/>
      <c r="H7" s="423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424">
        <f>参加申込書!C14</f>
        <v>0</v>
      </c>
      <c r="C8" s="425"/>
      <c r="D8" s="425"/>
      <c r="E8" s="425"/>
      <c r="F8" s="425"/>
      <c r="G8" s="425"/>
      <c r="H8" s="426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406">
        <f>参加申込書!C15</f>
        <v>0</v>
      </c>
      <c r="C9" s="406"/>
      <c r="D9" s="406"/>
      <c r="E9" s="406"/>
      <c r="F9" s="406"/>
      <c r="G9" s="406"/>
      <c r="H9" s="406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5" customHeight="1">
      <c r="A10" s="13">
        <v>3</v>
      </c>
      <c r="B10" s="406">
        <f>参加申込書!C16</f>
        <v>0</v>
      </c>
      <c r="C10" s="406"/>
      <c r="D10" s="406"/>
      <c r="E10" s="406"/>
      <c r="F10" s="406"/>
      <c r="G10" s="406"/>
      <c r="H10" s="406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5" customHeight="1">
      <c r="A11" s="13">
        <v>4</v>
      </c>
      <c r="B11" s="406">
        <f>参加申込書!C17</f>
        <v>0</v>
      </c>
      <c r="C11" s="406"/>
      <c r="D11" s="406"/>
      <c r="E11" s="406"/>
      <c r="F11" s="406"/>
      <c r="G11" s="406"/>
      <c r="H11" s="406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5" customHeight="1">
      <c r="A12" s="13">
        <v>5</v>
      </c>
      <c r="B12" s="406">
        <f>参加申込書!C18</f>
        <v>0</v>
      </c>
      <c r="C12" s="406"/>
      <c r="D12" s="406"/>
      <c r="E12" s="406"/>
      <c r="F12" s="406"/>
      <c r="G12" s="406"/>
      <c r="H12" s="406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5" customHeight="1">
      <c r="A13" s="13">
        <v>6</v>
      </c>
      <c r="B13" s="406">
        <f>参加申込書!C19</f>
        <v>0</v>
      </c>
      <c r="C13" s="406"/>
      <c r="D13" s="406"/>
      <c r="E13" s="406"/>
      <c r="F13" s="406"/>
      <c r="G13" s="406"/>
      <c r="H13" s="406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5" customHeight="1">
      <c r="A14" s="13">
        <v>7</v>
      </c>
      <c r="B14" s="406">
        <f>参加申込書!C20</f>
        <v>0</v>
      </c>
      <c r="C14" s="406"/>
      <c r="D14" s="406"/>
      <c r="E14" s="406"/>
      <c r="F14" s="406"/>
      <c r="G14" s="406"/>
      <c r="H14" s="406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5" customHeight="1">
      <c r="A15" s="13">
        <v>8</v>
      </c>
      <c r="B15" s="406">
        <f>参加申込書!C21</f>
        <v>0</v>
      </c>
      <c r="C15" s="406"/>
      <c r="D15" s="406"/>
      <c r="E15" s="406"/>
      <c r="F15" s="406"/>
      <c r="G15" s="406"/>
      <c r="H15" s="406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5" customHeight="1">
      <c r="A16" s="13">
        <v>9</v>
      </c>
      <c r="B16" s="406">
        <f>参加申込書!C22</f>
        <v>0</v>
      </c>
      <c r="C16" s="406"/>
      <c r="D16" s="406"/>
      <c r="E16" s="406"/>
      <c r="F16" s="406"/>
      <c r="G16" s="406"/>
      <c r="H16" s="406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5" customHeight="1">
      <c r="A17" s="13">
        <v>10</v>
      </c>
      <c r="B17" s="406">
        <f>参加申込書!C23</f>
        <v>0</v>
      </c>
      <c r="C17" s="406"/>
      <c r="D17" s="406"/>
      <c r="E17" s="406"/>
      <c r="F17" s="406"/>
      <c r="G17" s="406"/>
      <c r="H17" s="406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5" customHeight="1">
      <c r="A18" s="13">
        <v>11</v>
      </c>
      <c r="B18" s="406">
        <f>参加申込書!C24</f>
        <v>0</v>
      </c>
      <c r="C18" s="406"/>
      <c r="D18" s="406"/>
      <c r="E18" s="406"/>
      <c r="F18" s="406"/>
      <c r="G18" s="406"/>
      <c r="H18" s="406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5" customHeight="1">
      <c r="A19" s="13">
        <v>12</v>
      </c>
      <c r="B19" s="406">
        <f>参加申込書!C25</f>
        <v>0</v>
      </c>
      <c r="C19" s="406"/>
      <c r="D19" s="406"/>
      <c r="E19" s="406"/>
      <c r="F19" s="406"/>
      <c r="G19" s="406"/>
      <c r="H19" s="406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5" customHeight="1">
      <c r="A20" s="13">
        <v>13</v>
      </c>
      <c r="B20" s="406">
        <f>参加申込書!C26</f>
        <v>0</v>
      </c>
      <c r="C20" s="406"/>
      <c r="D20" s="406"/>
      <c r="E20" s="406"/>
      <c r="F20" s="406"/>
      <c r="G20" s="406"/>
      <c r="H20" s="406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5" customHeight="1">
      <c r="A21" s="13">
        <v>14</v>
      </c>
      <c r="B21" s="406">
        <f>参加申込書!C27</f>
        <v>0</v>
      </c>
      <c r="C21" s="406"/>
      <c r="D21" s="406"/>
      <c r="E21" s="406"/>
      <c r="F21" s="406"/>
      <c r="G21" s="406"/>
      <c r="H21" s="406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5" customHeight="1" thickBot="1">
      <c r="A22" s="27">
        <v>15</v>
      </c>
      <c r="B22" s="412">
        <f>参加申込書!C28</f>
        <v>0</v>
      </c>
      <c r="C22" s="412"/>
      <c r="D22" s="412"/>
      <c r="E22" s="412"/>
      <c r="F22" s="412"/>
      <c r="G22" s="412"/>
      <c r="H22" s="412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5" customHeight="1">
      <c r="A24" s="413" t="s">
        <v>24</v>
      </c>
      <c r="B24" s="414"/>
      <c r="C24" s="436" t="s">
        <v>25</v>
      </c>
      <c r="D24" s="436"/>
      <c r="E24" s="436" t="s">
        <v>26</v>
      </c>
      <c r="F24" s="436"/>
      <c r="G24" s="436" t="s">
        <v>27</v>
      </c>
      <c r="H24" s="436"/>
      <c r="I24" s="430" t="s">
        <v>23</v>
      </c>
      <c r="J24" s="431"/>
      <c r="K24" s="432"/>
      <c r="L24" s="36" t="s">
        <v>21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5" customHeight="1">
      <c r="A25" s="415"/>
      <c r="B25" s="416"/>
      <c r="C25" s="437"/>
      <c r="D25" s="437"/>
      <c r="E25" s="437"/>
      <c r="F25" s="437"/>
      <c r="G25" s="437"/>
      <c r="H25" s="437"/>
      <c r="I25" s="433"/>
      <c r="J25" s="434"/>
      <c r="K25" s="435"/>
      <c r="L25" s="36" t="s">
        <v>22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エントリー変更</vt:lpstr>
      <vt:lpstr>ファール用紙</vt:lpstr>
      <vt:lpstr>エントリー変更!Print_Area</vt:lpstr>
      <vt:lpstr>ファール用紙!Print_Area</vt:lpstr>
      <vt:lpstr>参加申込書!Print_Area</vt:lpstr>
    </vt:vector>
  </TitlesOfParts>
  <Company>会津ミニ連競技委員会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Matsumoto</cp:lastModifiedBy>
  <cp:lastPrinted>2020-12-04T16:37:00Z</cp:lastPrinted>
  <dcterms:created xsi:type="dcterms:W3CDTF">1999-08-20T02:01:30Z</dcterms:created>
  <dcterms:modified xsi:type="dcterms:W3CDTF">2021-08-11T23:58:53Z</dcterms:modified>
</cp:coreProperties>
</file>